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11640" firstSheet="1" activeTab="6"/>
  </bookViews>
  <sheets>
    <sheet name="NH3_05" sheetId="1" r:id="rId1"/>
    <sheet name="Phosphorus_05" sheetId="2" r:id="rId2"/>
    <sheet name="NH3_06" sheetId="3" r:id="rId3"/>
    <sheet name="Phosphorus_06" sheetId="4" r:id="rId4"/>
    <sheet name="NH3_07" sheetId="5" r:id="rId5"/>
    <sheet name="Phosphorus_07" sheetId="6" r:id="rId6"/>
    <sheet name="Total P Assumption" sheetId="7" r:id="rId7"/>
    <sheet name="OrthoP Assumption" sheetId="8" r:id="rId8"/>
    <sheet name="OrthoP %" sheetId="9" r:id="rId9"/>
  </sheets>
  <definedNames>
    <definedName name="_xlnm.Print_Area" localSheetId="0">'NH3_05'!$A$1:$F$4</definedName>
    <definedName name="_xlnm.Print_Area" localSheetId="2">'NH3_06'!$A$1:$F$4</definedName>
    <definedName name="_xlnm.Print_Area" localSheetId="4">'NH3_07'!$B$1:$G$4</definedName>
    <definedName name="_xlnm.Print_Area" localSheetId="1">'Phosphorus_05'!$A$1:$L$69</definedName>
    <definedName name="_xlnm.Print_Area" localSheetId="3">'Phosphorus_06'!$A$1:$L$62</definedName>
    <definedName name="_xlnm.Print_Area" localSheetId="5">'Phosphorus_07'!$A$1:$L$61</definedName>
  </definedNames>
  <calcPr fullCalcOnLoad="1"/>
</workbook>
</file>

<file path=xl/sharedStrings.xml><?xml version="1.0" encoding="utf-8"?>
<sst xmlns="http://schemas.openxmlformats.org/spreadsheetml/2006/main" count="127" uniqueCount="29">
  <si>
    <t>NH3</t>
  </si>
  <si>
    <t>Grab</t>
  </si>
  <si>
    <t>wetlands</t>
  </si>
  <si>
    <t>HW</t>
  </si>
  <si>
    <t>Date</t>
  </si>
  <si>
    <t>001</t>
  </si>
  <si>
    <t>002</t>
  </si>
  <si>
    <t>influent</t>
  </si>
  <si>
    <t>Influent</t>
  </si>
  <si>
    <t>003</t>
  </si>
  <si>
    <t>004</t>
  </si>
  <si>
    <t>Yearly Average</t>
  </si>
  <si>
    <t>Max</t>
  </si>
  <si>
    <t>Min</t>
  </si>
  <si>
    <t>Phosphorus</t>
  </si>
  <si>
    <t>Ortho phosphate</t>
  </si>
  <si>
    <t>Total Phosphorus</t>
  </si>
  <si>
    <t>WT Inf</t>
  </si>
  <si>
    <t>Mean Ammonia 05 - 07.</t>
  </si>
  <si>
    <t>May - October</t>
  </si>
  <si>
    <t>Outfall 001</t>
  </si>
  <si>
    <t>Outfall 002</t>
  </si>
  <si>
    <t>November - April</t>
  </si>
  <si>
    <t>Wetland Inflow</t>
  </si>
  <si>
    <t>Ammonia May - October</t>
  </si>
  <si>
    <t>Nov - April</t>
  </si>
  <si>
    <t>PERCENT ORTHO</t>
  </si>
  <si>
    <t>Orthophophosphate</t>
  </si>
  <si>
    <t>REPORT TABLE 4.12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</si>
</sst>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0.00_);\(0.00\)"/>
    <numFmt numFmtId="172" formatCode="0.0%"/>
    <numFmt numFmtId="173" formatCode="_(* #,##0.000_);_(* \(#,##0.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7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7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0" fillId="0" borderId="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4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4" fontId="0" fillId="2" borderId="7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2" borderId="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3" fontId="0" fillId="0" borderId="0" xfId="15" applyAlignment="1">
      <alignment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49" fontId="0" fillId="0" borderId="0" xfId="0" applyNumberFormat="1" applyFill="1" applyBorder="1" applyAlignment="1" quotePrefix="1">
      <alignment horizontal="center"/>
    </xf>
    <xf numFmtId="9" fontId="0" fillId="0" borderId="0" xfId="21" applyAlignment="1">
      <alignment/>
    </xf>
    <xf numFmtId="9" fontId="0" fillId="0" borderId="3" xfId="21" applyFill="1" applyBorder="1" applyAlignment="1">
      <alignment horizontal="center"/>
    </xf>
    <xf numFmtId="9" fontId="0" fillId="0" borderId="0" xfId="21" applyAlignment="1" quotePrefix="1">
      <alignment/>
    </xf>
    <xf numFmtId="9" fontId="0" fillId="0" borderId="0" xfId="21" applyFill="1" applyBorder="1" applyAlignment="1" quotePrefix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workbookViewId="0" topLeftCell="A1">
      <pane ySplit="4" topLeftCell="BM72" activePane="bottomLeft" state="frozen"/>
      <selection pane="topLeft" activeCell="I86" sqref="I86"/>
      <selection pane="bottomLeft" activeCell="G86" sqref="G86"/>
    </sheetView>
  </sheetViews>
  <sheetFormatPr defaultColWidth="9.140625" defaultRowHeight="12.75"/>
  <cols>
    <col min="1" max="1" width="13.57421875" style="2" bestFit="1" customWidth="1"/>
    <col min="2" max="4" width="9.140625" style="2" customWidth="1"/>
    <col min="5" max="5" width="9.140625" style="7" customWidth="1"/>
  </cols>
  <sheetData>
    <row r="1" spans="1:5" ht="12.75">
      <c r="A1" s="1" t="s">
        <v>0</v>
      </c>
      <c r="E1" s="3"/>
    </row>
    <row r="2" spans="1:5" ht="12.75">
      <c r="A2" s="1"/>
      <c r="C2" s="1" t="s">
        <v>1</v>
      </c>
      <c r="D2" s="1"/>
      <c r="E2" s="3"/>
    </row>
    <row r="3" spans="1:5" ht="12.75">
      <c r="A3" s="6"/>
      <c r="B3" s="7"/>
      <c r="C3" s="8"/>
      <c r="D3" s="9" t="s">
        <v>2</v>
      </c>
      <c r="E3" s="7" t="s">
        <v>3</v>
      </c>
    </row>
    <row r="4" spans="1:5" ht="13.5" thickBot="1">
      <c r="A4" s="10" t="s">
        <v>4</v>
      </c>
      <c r="B4" s="11" t="s">
        <v>5</v>
      </c>
      <c r="C4" s="11" t="s">
        <v>6</v>
      </c>
      <c r="D4" s="12" t="s">
        <v>7</v>
      </c>
      <c r="E4" s="11" t="s">
        <v>8</v>
      </c>
    </row>
    <row r="5" spans="1:5" ht="12.75">
      <c r="A5" s="13">
        <v>38357</v>
      </c>
      <c r="B5" s="85">
        <v>9.8</v>
      </c>
      <c r="C5" s="85">
        <v>5.2</v>
      </c>
      <c r="D5" s="85">
        <v>9.3</v>
      </c>
      <c r="E5" s="85"/>
    </row>
    <row r="6" spans="1:5" ht="12.75">
      <c r="A6" s="13">
        <v>38362</v>
      </c>
      <c r="B6" s="85"/>
      <c r="C6" s="85">
        <v>2.4</v>
      </c>
      <c r="D6" s="85"/>
      <c r="E6" s="85"/>
    </row>
    <row r="7" spans="1:5" ht="12.75">
      <c r="A7" s="13">
        <v>38366</v>
      </c>
      <c r="B7" s="85">
        <v>8.8</v>
      </c>
      <c r="C7" s="85"/>
      <c r="D7" s="85">
        <v>8.4</v>
      </c>
      <c r="E7" s="85">
        <v>8.3</v>
      </c>
    </row>
    <row r="8" spans="1:5" ht="12.75">
      <c r="A8" s="13">
        <v>38371</v>
      </c>
      <c r="B8" s="85">
        <v>9.9</v>
      </c>
      <c r="C8" s="85">
        <v>6.9</v>
      </c>
      <c r="D8" s="85">
        <v>9.2</v>
      </c>
      <c r="E8" s="85">
        <v>16</v>
      </c>
    </row>
    <row r="9" spans="1:5" ht="12.75">
      <c r="A9" s="13">
        <v>38378</v>
      </c>
      <c r="B9" s="85">
        <v>10</v>
      </c>
      <c r="C9" s="85"/>
      <c r="D9" s="85">
        <v>10</v>
      </c>
      <c r="E9" s="85">
        <v>14</v>
      </c>
    </row>
    <row r="10" spans="1:5" ht="12.75">
      <c r="A10" s="13">
        <v>38379</v>
      </c>
      <c r="B10" s="85"/>
      <c r="C10" s="85">
        <v>7.4</v>
      </c>
      <c r="D10" s="85"/>
      <c r="E10" s="85"/>
    </row>
    <row r="11" spans="1:5" ht="12.75">
      <c r="A11" s="13">
        <v>38383</v>
      </c>
      <c r="B11" s="85"/>
      <c r="C11" s="85">
        <v>6.2</v>
      </c>
      <c r="D11" s="85"/>
      <c r="E11" s="85"/>
    </row>
    <row r="12" spans="1:5" ht="12.75">
      <c r="A12" s="13">
        <v>38385</v>
      </c>
      <c r="B12" s="85">
        <v>10</v>
      </c>
      <c r="C12" s="85"/>
      <c r="D12" s="85">
        <v>9.7</v>
      </c>
      <c r="E12" s="85">
        <v>16</v>
      </c>
    </row>
    <row r="13" spans="1:5" ht="12.75">
      <c r="A13" s="13">
        <v>38391</v>
      </c>
      <c r="B13" s="85"/>
      <c r="C13" s="85">
        <v>7.2</v>
      </c>
      <c r="D13" s="85"/>
      <c r="E13" s="85"/>
    </row>
    <row r="14" spans="1:5" ht="12.75">
      <c r="A14" s="13">
        <v>38392</v>
      </c>
      <c r="B14" s="85"/>
      <c r="C14" s="85"/>
      <c r="D14" s="85"/>
      <c r="E14" s="85">
        <v>17</v>
      </c>
    </row>
    <row r="15" spans="1:5" ht="12.75">
      <c r="A15" s="13">
        <v>38397</v>
      </c>
      <c r="B15" s="85"/>
      <c r="C15" s="85">
        <v>7.3</v>
      </c>
      <c r="D15" s="85"/>
      <c r="E15" s="85"/>
    </row>
    <row r="16" spans="1:5" ht="12.75">
      <c r="A16" s="13">
        <v>38399</v>
      </c>
      <c r="B16" s="85"/>
      <c r="C16" s="85"/>
      <c r="D16" s="85"/>
      <c r="E16" s="85">
        <v>14</v>
      </c>
    </row>
    <row r="17" spans="1:5" ht="12.75">
      <c r="A17" s="13">
        <v>38401</v>
      </c>
      <c r="B17" s="85"/>
      <c r="C17" s="85"/>
      <c r="D17" s="85">
        <v>8.9</v>
      </c>
      <c r="E17" s="85"/>
    </row>
    <row r="18" spans="1:5" ht="12.75">
      <c r="A18" s="13">
        <v>38405</v>
      </c>
      <c r="B18" s="85"/>
      <c r="C18" s="85">
        <v>7</v>
      </c>
      <c r="D18" s="85"/>
      <c r="E18" s="85"/>
    </row>
    <row r="19" spans="1:5" ht="12.75">
      <c r="A19" s="13">
        <v>38406</v>
      </c>
      <c r="B19" s="85">
        <v>9.2</v>
      </c>
      <c r="C19" s="85"/>
      <c r="D19" s="85">
        <v>8.5</v>
      </c>
      <c r="E19" s="85">
        <v>12</v>
      </c>
    </row>
    <row r="20" spans="1:5" ht="12.75">
      <c r="A20" s="13">
        <v>38413</v>
      </c>
      <c r="B20" s="85">
        <v>9.4</v>
      </c>
      <c r="C20" s="85">
        <v>7.9</v>
      </c>
      <c r="D20" s="85">
        <v>10</v>
      </c>
      <c r="E20" s="85">
        <v>16</v>
      </c>
    </row>
    <row r="21" spans="1:5" ht="12.75">
      <c r="A21" s="13">
        <v>38418</v>
      </c>
      <c r="B21" s="85"/>
      <c r="C21" s="85">
        <v>7.6</v>
      </c>
      <c r="D21" s="85"/>
      <c r="E21" s="85"/>
    </row>
    <row r="22" spans="1:5" ht="12.75">
      <c r="A22" s="13">
        <v>38420</v>
      </c>
      <c r="B22" s="85">
        <v>10</v>
      </c>
      <c r="C22" s="85"/>
      <c r="D22" s="85">
        <v>9.7</v>
      </c>
      <c r="E22" s="85">
        <v>14</v>
      </c>
    </row>
    <row r="23" spans="1:5" ht="12.75">
      <c r="A23" s="13">
        <v>38426</v>
      </c>
      <c r="B23" s="85"/>
      <c r="C23" s="85">
        <v>5</v>
      </c>
      <c r="D23" s="85"/>
      <c r="E23" s="85"/>
    </row>
    <row r="24" spans="1:5" ht="12.75">
      <c r="A24" s="13">
        <v>38427</v>
      </c>
      <c r="B24" s="85">
        <v>11</v>
      </c>
      <c r="C24" s="85"/>
      <c r="D24" s="85"/>
      <c r="E24" s="85">
        <v>12</v>
      </c>
    </row>
    <row r="25" spans="1:5" ht="12.75">
      <c r="A25" s="13">
        <v>38434</v>
      </c>
      <c r="B25" s="85">
        <v>9.4</v>
      </c>
      <c r="C25" s="85">
        <v>5.8</v>
      </c>
      <c r="D25" s="85">
        <v>8.8</v>
      </c>
      <c r="E25" s="85">
        <v>13</v>
      </c>
    </row>
    <row r="26" spans="1:5" ht="12.75">
      <c r="A26" s="13">
        <v>38439</v>
      </c>
      <c r="B26" s="85"/>
      <c r="C26" s="85">
        <v>3.9</v>
      </c>
      <c r="D26" s="85"/>
      <c r="E26" s="85"/>
    </row>
    <row r="27" spans="1:5" ht="12.75">
      <c r="A27" s="13">
        <v>38441</v>
      </c>
      <c r="B27" s="85">
        <v>8.2</v>
      </c>
      <c r="C27" s="85"/>
      <c r="D27" s="85">
        <v>7.3</v>
      </c>
      <c r="E27" s="85">
        <v>11</v>
      </c>
    </row>
    <row r="28" spans="1:5" ht="12.75">
      <c r="A28" s="13">
        <v>38447</v>
      </c>
      <c r="B28" s="85"/>
      <c r="C28" s="85">
        <v>2.5</v>
      </c>
      <c r="D28" s="85"/>
      <c r="E28" s="85"/>
    </row>
    <row r="29" spans="1:5" ht="12.75">
      <c r="A29" s="13">
        <v>38448</v>
      </c>
      <c r="B29" s="85">
        <v>8.8</v>
      </c>
      <c r="C29" s="85"/>
      <c r="D29" s="85">
        <v>7.8</v>
      </c>
      <c r="E29" s="85">
        <v>14</v>
      </c>
    </row>
    <row r="30" spans="1:5" ht="12.75">
      <c r="A30" s="13">
        <v>38455</v>
      </c>
      <c r="B30" s="85">
        <v>9.4</v>
      </c>
      <c r="C30" s="85">
        <v>0.5</v>
      </c>
      <c r="D30" s="85">
        <v>8.3</v>
      </c>
      <c r="E30" s="85">
        <v>17</v>
      </c>
    </row>
    <row r="31" spans="1:5" ht="12.75">
      <c r="A31" s="16">
        <v>38460</v>
      </c>
      <c r="B31" s="85"/>
      <c r="C31" s="85">
        <v>1.3</v>
      </c>
      <c r="D31" s="85"/>
      <c r="E31" s="85"/>
    </row>
    <row r="32" spans="1:5" ht="12.75">
      <c r="A32" s="13">
        <v>38462</v>
      </c>
      <c r="B32" s="85">
        <v>10</v>
      </c>
      <c r="C32" s="85"/>
      <c r="D32" s="85">
        <v>9.6</v>
      </c>
      <c r="E32" s="85">
        <v>15</v>
      </c>
    </row>
    <row r="33" spans="1:5" ht="12.75">
      <c r="A33" s="13">
        <v>38469</v>
      </c>
      <c r="B33" s="85">
        <v>9.5</v>
      </c>
      <c r="C33" s="85">
        <v>1.9</v>
      </c>
      <c r="D33" s="85">
        <v>9</v>
      </c>
      <c r="E33" s="85">
        <v>13</v>
      </c>
    </row>
    <row r="34" spans="1:5" ht="12.75">
      <c r="A34" s="13">
        <v>38475</v>
      </c>
      <c r="B34" s="85"/>
      <c r="C34" s="85">
        <v>2.3</v>
      </c>
      <c r="D34" s="85"/>
      <c r="E34" s="85"/>
    </row>
    <row r="35" spans="1:5" ht="12.75">
      <c r="A35" s="13">
        <v>38476</v>
      </c>
      <c r="B35" s="85">
        <v>8.3</v>
      </c>
      <c r="C35" s="85"/>
      <c r="D35" s="85">
        <v>7.5</v>
      </c>
      <c r="E35" s="85">
        <v>9.7</v>
      </c>
    </row>
    <row r="36" spans="1:5" ht="12.75">
      <c r="A36" s="13">
        <v>38482</v>
      </c>
      <c r="B36" s="85"/>
      <c r="C36" s="85">
        <v>4.2</v>
      </c>
      <c r="D36" s="85"/>
      <c r="E36" s="85"/>
    </row>
    <row r="37" spans="1:5" ht="12.75">
      <c r="A37" s="13">
        <v>38483</v>
      </c>
      <c r="B37" s="85">
        <v>7.8</v>
      </c>
      <c r="C37" s="85"/>
      <c r="D37" s="85">
        <v>6.9</v>
      </c>
      <c r="E37" s="85">
        <v>9.4</v>
      </c>
    </row>
    <row r="38" spans="1:5" ht="12.75">
      <c r="A38" s="13">
        <v>38488</v>
      </c>
      <c r="B38" s="85"/>
      <c r="C38" s="85">
        <v>1.8</v>
      </c>
      <c r="D38" s="85"/>
      <c r="E38" s="85"/>
    </row>
    <row r="39" spans="1:5" ht="12.75">
      <c r="A39" s="13">
        <v>38490</v>
      </c>
      <c r="B39" s="85">
        <v>5.5</v>
      </c>
      <c r="C39" s="85"/>
      <c r="D39" s="85">
        <v>4.8</v>
      </c>
      <c r="E39" s="85">
        <v>13</v>
      </c>
    </row>
    <row r="40" spans="1:5" ht="12.75">
      <c r="A40" s="18">
        <v>37399</v>
      </c>
      <c r="B40" s="85"/>
      <c r="C40" s="85">
        <v>2.6</v>
      </c>
      <c r="D40" s="85"/>
      <c r="E40" s="85"/>
    </row>
    <row r="41" spans="1:5" ht="12.75">
      <c r="A41" s="13">
        <v>38498</v>
      </c>
      <c r="B41" s="85">
        <v>2.2</v>
      </c>
      <c r="C41" s="85"/>
      <c r="D41" s="85">
        <v>0.9</v>
      </c>
      <c r="E41" s="85">
        <v>15</v>
      </c>
    </row>
    <row r="42" spans="1:5" ht="12.75">
      <c r="A42" s="13">
        <v>38504</v>
      </c>
      <c r="B42" s="85">
        <v>6.2</v>
      </c>
      <c r="C42" s="85">
        <v>3.3</v>
      </c>
      <c r="D42" s="85"/>
      <c r="E42" s="85">
        <v>11</v>
      </c>
    </row>
    <row r="43" spans="1:5" ht="12.75">
      <c r="A43" s="13">
        <v>38509</v>
      </c>
      <c r="B43" s="85"/>
      <c r="C43" s="85">
        <v>1.8</v>
      </c>
      <c r="D43" s="85"/>
      <c r="E43" s="85"/>
    </row>
    <row r="44" spans="1:5" ht="12.75">
      <c r="A44" s="13">
        <v>38511</v>
      </c>
      <c r="B44" s="85">
        <v>8.4</v>
      </c>
      <c r="C44" s="85">
        <v>4</v>
      </c>
      <c r="D44" s="85"/>
      <c r="E44" s="85">
        <v>8</v>
      </c>
    </row>
    <row r="45" spans="1:5" ht="12.75">
      <c r="A45" s="13">
        <v>38516</v>
      </c>
      <c r="B45" s="85"/>
      <c r="C45" s="85">
        <v>2</v>
      </c>
      <c r="D45" s="85"/>
      <c r="E45" s="85"/>
    </row>
    <row r="46" spans="1:5" ht="12.75">
      <c r="A46" s="13">
        <v>38518</v>
      </c>
      <c r="B46" s="86">
        <v>6.6</v>
      </c>
      <c r="C46" s="86"/>
      <c r="D46" s="86"/>
      <c r="E46" s="85">
        <v>11.4</v>
      </c>
    </row>
    <row r="47" spans="1:5" ht="12.75">
      <c r="A47" s="13">
        <v>38525</v>
      </c>
      <c r="B47" s="86">
        <v>6.6</v>
      </c>
      <c r="C47" s="86">
        <v>2.4</v>
      </c>
      <c r="D47" s="86">
        <v>7</v>
      </c>
      <c r="E47" s="85">
        <v>12.6</v>
      </c>
    </row>
    <row r="48" spans="1:5" ht="12.75">
      <c r="A48" s="13">
        <v>38533</v>
      </c>
      <c r="B48" s="86">
        <v>5.2</v>
      </c>
      <c r="C48" s="86">
        <v>1</v>
      </c>
      <c r="D48" s="86">
        <v>5.4</v>
      </c>
      <c r="E48" s="85">
        <v>9.4</v>
      </c>
    </row>
    <row r="49" spans="1:5" ht="12.75">
      <c r="A49" s="13">
        <v>38539</v>
      </c>
      <c r="B49" s="86">
        <v>3.4</v>
      </c>
      <c r="C49" s="86"/>
      <c r="D49" s="86"/>
      <c r="E49" s="85">
        <v>10.6</v>
      </c>
    </row>
    <row r="50" spans="1:5" ht="12.75">
      <c r="A50" s="13">
        <v>38546</v>
      </c>
      <c r="B50" s="86">
        <v>3.6</v>
      </c>
      <c r="C50" s="86"/>
      <c r="D50" s="86"/>
      <c r="E50" s="85">
        <v>4.4</v>
      </c>
    </row>
    <row r="51" spans="1:5" ht="12.75">
      <c r="A51" s="13">
        <v>38553</v>
      </c>
      <c r="B51" s="86">
        <v>4.2</v>
      </c>
      <c r="C51" s="86"/>
      <c r="D51" s="86"/>
      <c r="E51" s="85">
        <v>10</v>
      </c>
    </row>
    <row r="52" spans="1:5" ht="12.75">
      <c r="A52" s="13">
        <v>38560</v>
      </c>
      <c r="B52" s="86">
        <v>3.4</v>
      </c>
      <c r="C52" s="86"/>
      <c r="D52" s="86"/>
      <c r="E52" s="85">
        <v>10.2</v>
      </c>
    </row>
    <row r="53" spans="1:5" ht="12.75">
      <c r="A53" s="13">
        <v>38567</v>
      </c>
      <c r="B53" s="86">
        <v>0.4</v>
      </c>
      <c r="C53" s="86"/>
      <c r="D53" s="86"/>
      <c r="E53" s="85">
        <v>12</v>
      </c>
    </row>
    <row r="54" spans="1:5" ht="12.75">
      <c r="A54" s="13">
        <v>38574</v>
      </c>
      <c r="B54" s="86">
        <v>0.6</v>
      </c>
      <c r="C54" s="86"/>
      <c r="D54" s="86"/>
      <c r="E54" s="85">
        <v>13.2</v>
      </c>
    </row>
    <row r="55" spans="1:5" ht="12.75">
      <c r="A55" s="13">
        <v>38581</v>
      </c>
      <c r="B55" s="86">
        <v>0.4</v>
      </c>
      <c r="C55" s="86"/>
      <c r="D55" s="86"/>
      <c r="E55" s="85">
        <v>12.8</v>
      </c>
    </row>
    <row r="56" spans="1:5" ht="12.75">
      <c r="A56" s="13">
        <v>38588</v>
      </c>
      <c r="B56" s="86">
        <v>0.4</v>
      </c>
      <c r="C56" s="86"/>
      <c r="D56" s="86"/>
      <c r="E56" s="85">
        <v>13.8</v>
      </c>
    </row>
    <row r="57" spans="1:5" ht="12.75">
      <c r="A57" s="13">
        <v>38595</v>
      </c>
      <c r="B57" s="86">
        <v>0.6</v>
      </c>
      <c r="C57" s="86"/>
      <c r="D57" s="86"/>
      <c r="E57" s="85">
        <v>16.6</v>
      </c>
    </row>
    <row r="58" spans="1:5" ht="12.75">
      <c r="A58" s="13">
        <v>38602</v>
      </c>
      <c r="B58" s="86">
        <v>1.8</v>
      </c>
      <c r="C58" s="86"/>
      <c r="D58" s="86"/>
      <c r="E58" s="85">
        <v>17</v>
      </c>
    </row>
    <row r="59" spans="1:5" ht="12.75">
      <c r="A59" s="13">
        <v>38609</v>
      </c>
      <c r="B59" s="86">
        <v>2.2</v>
      </c>
      <c r="C59" s="86"/>
      <c r="D59" s="86"/>
      <c r="E59" s="85">
        <v>13.4</v>
      </c>
    </row>
    <row r="60" spans="1:5" ht="12.75">
      <c r="A60" s="13">
        <v>38616</v>
      </c>
      <c r="B60" s="86">
        <v>0.4</v>
      </c>
      <c r="C60" s="86"/>
      <c r="D60" s="86"/>
      <c r="E60" s="85">
        <v>17</v>
      </c>
    </row>
    <row r="61" spans="1:5" ht="12.75">
      <c r="A61" s="13">
        <v>38623</v>
      </c>
      <c r="B61" s="86">
        <v>0.4</v>
      </c>
      <c r="C61" s="86"/>
      <c r="D61" s="86"/>
      <c r="E61" s="85">
        <v>26</v>
      </c>
    </row>
    <row r="62" spans="1:5" ht="12.75">
      <c r="A62" s="13">
        <v>38630</v>
      </c>
      <c r="B62" s="86">
        <v>0.4</v>
      </c>
      <c r="C62" s="86">
        <v>0.4</v>
      </c>
      <c r="D62" s="86">
        <v>0.51</v>
      </c>
      <c r="E62" s="85">
        <v>19.5</v>
      </c>
    </row>
    <row r="63" spans="1:5" ht="12.75">
      <c r="A63" s="13">
        <v>38637</v>
      </c>
      <c r="B63" s="86">
        <v>0.4</v>
      </c>
      <c r="C63" s="86">
        <v>0.4</v>
      </c>
      <c r="D63" s="86">
        <v>0.4</v>
      </c>
      <c r="E63" s="85">
        <v>23.3</v>
      </c>
    </row>
    <row r="64" spans="1:5" ht="12.75">
      <c r="A64" s="13">
        <v>38644</v>
      </c>
      <c r="B64" s="86">
        <v>0.4</v>
      </c>
      <c r="C64" s="86">
        <v>0.4</v>
      </c>
      <c r="D64" s="86">
        <v>0.7</v>
      </c>
      <c r="E64" s="85">
        <v>18.3</v>
      </c>
    </row>
    <row r="65" spans="1:5" ht="12.75">
      <c r="A65" s="13">
        <v>38651</v>
      </c>
      <c r="B65" s="86">
        <v>0.4</v>
      </c>
      <c r="C65" s="86">
        <v>0.4</v>
      </c>
      <c r="D65" s="86">
        <v>0.9</v>
      </c>
      <c r="E65" s="85">
        <v>25.6</v>
      </c>
    </row>
    <row r="66" spans="1:5" ht="12.75">
      <c r="A66" s="13">
        <v>38658</v>
      </c>
      <c r="B66" s="86">
        <v>0.5</v>
      </c>
      <c r="C66" s="86">
        <v>0.4</v>
      </c>
      <c r="D66" s="86">
        <v>0.7</v>
      </c>
      <c r="E66" s="85">
        <v>22.7</v>
      </c>
    </row>
    <row r="67" spans="1:5" ht="12.75">
      <c r="A67" s="13">
        <v>38665</v>
      </c>
      <c r="B67" s="86">
        <v>0.8</v>
      </c>
      <c r="C67" s="86">
        <v>0.4</v>
      </c>
      <c r="D67" s="86">
        <v>1.3</v>
      </c>
      <c r="E67" s="85">
        <v>15</v>
      </c>
    </row>
    <row r="68" spans="1:5" ht="12.75">
      <c r="A68" s="13">
        <v>38672</v>
      </c>
      <c r="B68" s="86">
        <v>0.9</v>
      </c>
      <c r="C68" s="86">
        <v>0.4</v>
      </c>
      <c r="D68" s="86">
        <v>1.5</v>
      </c>
      <c r="E68" s="85">
        <v>21.5</v>
      </c>
    </row>
    <row r="69" spans="1:5" ht="12.75">
      <c r="A69" s="13">
        <v>38678</v>
      </c>
      <c r="B69" s="86">
        <v>0.9</v>
      </c>
      <c r="C69" s="86">
        <v>0.4</v>
      </c>
      <c r="D69" s="86">
        <v>1.4</v>
      </c>
      <c r="E69" s="85">
        <v>19.3</v>
      </c>
    </row>
    <row r="70" spans="1:5" ht="12.75">
      <c r="A70" s="13">
        <v>38686</v>
      </c>
      <c r="B70" s="86">
        <v>1.2</v>
      </c>
      <c r="C70" s="86">
        <v>0.7</v>
      </c>
      <c r="D70" s="86">
        <v>3.4</v>
      </c>
      <c r="E70" s="85">
        <v>25.7</v>
      </c>
    </row>
    <row r="71" spans="1:5" ht="12.75">
      <c r="A71" s="13">
        <v>38691</v>
      </c>
      <c r="B71" s="86"/>
      <c r="C71" s="86">
        <v>1</v>
      </c>
      <c r="D71" s="85"/>
      <c r="E71" s="85"/>
    </row>
    <row r="72" spans="1:5" ht="12.75">
      <c r="A72" s="13">
        <v>38693</v>
      </c>
      <c r="B72" s="86">
        <v>1.7</v>
      </c>
      <c r="C72" s="86"/>
      <c r="D72" s="85">
        <v>2.2</v>
      </c>
      <c r="E72" s="85">
        <v>19.3</v>
      </c>
    </row>
    <row r="73" spans="1:5" ht="12.75">
      <c r="A73" s="13">
        <v>38699</v>
      </c>
      <c r="B73" s="86"/>
      <c r="C73" s="86">
        <v>2.2</v>
      </c>
      <c r="D73" s="85"/>
      <c r="E73" s="85"/>
    </row>
    <row r="74" spans="1:5" ht="12.75">
      <c r="A74" s="13">
        <v>38700</v>
      </c>
      <c r="B74" s="86">
        <v>3.4</v>
      </c>
      <c r="C74" s="86"/>
      <c r="D74" s="85">
        <v>3.4</v>
      </c>
      <c r="E74" s="85">
        <v>23.8</v>
      </c>
    </row>
    <row r="75" spans="1:5" ht="12.75">
      <c r="A75" s="16">
        <v>38707</v>
      </c>
      <c r="B75" s="86">
        <v>4.7</v>
      </c>
      <c r="C75" s="86">
        <v>3.4</v>
      </c>
      <c r="D75" s="85">
        <v>4.51</v>
      </c>
      <c r="E75" s="85">
        <v>20.3</v>
      </c>
    </row>
    <row r="76" spans="1:5" ht="12.75">
      <c r="A76" s="16">
        <v>38714</v>
      </c>
      <c r="B76" s="86">
        <v>5.4</v>
      </c>
      <c r="C76" s="86">
        <v>2.2</v>
      </c>
      <c r="D76" s="85"/>
      <c r="E76" s="85">
        <v>13.4</v>
      </c>
    </row>
    <row r="77" spans="1:5" ht="12.75">
      <c r="A77" s="19"/>
      <c r="E77" s="3"/>
    </row>
    <row r="78" spans="1:5" ht="12.75">
      <c r="A78" s="20" t="s">
        <v>11</v>
      </c>
      <c r="B78" s="21">
        <f>AVERAGE(B5:B76)</f>
        <v>4.862000000000001</v>
      </c>
      <c r="C78" s="21">
        <f>AVERAGE(C5:C76)</f>
        <v>3.1025000000000014</v>
      </c>
      <c r="D78" s="21">
        <f>AVERAGE(D5:D76)</f>
        <v>5.694545454545455</v>
      </c>
      <c r="E78" s="21">
        <f>AVERAGE(E5:E76)</f>
        <v>15.029411764705879</v>
      </c>
    </row>
    <row r="79" spans="1:5" ht="12.75">
      <c r="A79" s="20" t="s">
        <v>12</v>
      </c>
      <c r="B79" s="21">
        <f>MAX(B5:B76)</f>
        <v>11</v>
      </c>
      <c r="C79" s="21">
        <f>MAX(C5:C76)</f>
        <v>7.9</v>
      </c>
      <c r="D79" s="21">
        <f>MAX(D5:D76)</f>
        <v>10</v>
      </c>
      <c r="E79" s="21">
        <f>MAX(E5:E76)</f>
        <v>26</v>
      </c>
    </row>
    <row r="80" spans="1:5" ht="12.75">
      <c r="A80" s="20" t="s">
        <v>13</v>
      </c>
      <c r="B80" s="21">
        <f>MIN(B5:B76)</f>
        <v>0.4</v>
      </c>
      <c r="C80" s="21">
        <f>MIN(C5:C76)</f>
        <v>0.4</v>
      </c>
      <c r="D80" s="21">
        <f>MIN(D5:D76)</f>
        <v>0.4</v>
      </c>
      <c r="E80" s="21">
        <f>MIN(E5:E76)</f>
        <v>4.4</v>
      </c>
    </row>
  </sheetData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>
      <pane ySplit="4" topLeftCell="BM56" activePane="bottomLeft" state="frozen"/>
      <selection pane="topLeft" activeCell="I86" sqref="I86"/>
      <selection pane="bottomLeft" activeCell="J71" sqref="J71"/>
    </sheetView>
  </sheetViews>
  <sheetFormatPr defaultColWidth="9.140625" defaultRowHeight="12.75"/>
  <cols>
    <col min="1" max="1" width="12.8515625" style="0" customWidth="1"/>
    <col min="2" max="6" width="9.140625" style="2" customWidth="1"/>
    <col min="7" max="7" width="9.140625" style="22" customWidth="1"/>
  </cols>
  <sheetData>
    <row r="1" spans="1:12" ht="12.75">
      <c r="A1" s="5" t="s">
        <v>14</v>
      </c>
      <c r="H1" s="23"/>
      <c r="I1" s="23"/>
      <c r="J1" s="23"/>
      <c r="K1" s="23"/>
      <c r="L1" s="23"/>
    </row>
    <row r="2" spans="1:13" ht="12.75">
      <c r="A2" s="24"/>
      <c r="B2" s="102" t="s">
        <v>15</v>
      </c>
      <c r="C2" s="102"/>
      <c r="D2" s="102"/>
      <c r="E2" s="102"/>
      <c r="F2" s="102"/>
      <c r="G2" s="100" t="s">
        <v>16</v>
      </c>
      <c r="H2" s="101"/>
      <c r="I2" s="101"/>
      <c r="J2" s="101"/>
      <c r="K2" s="101"/>
      <c r="L2" s="101"/>
      <c r="M2" s="26"/>
    </row>
    <row r="3" spans="1:14" ht="12.75">
      <c r="A3" s="27"/>
      <c r="B3" s="28" t="s">
        <v>3</v>
      </c>
      <c r="C3" s="28"/>
      <c r="D3" s="29"/>
      <c r="E3" s="30"/>
      <c r="F3" s="30"/>
      <c r="G3" s="31" t="s">
        <v>3</v>
      </c>
      <c r="H3" s="32"/>
      <c r="I3" s="32"/>
      <c r="J3" s="33"/>
      <c r="K3" s="33"/>
      <c r="L3" s="33"/>
      <c r="N3" s="77" t="s">
        <v>26</v>
      </c>
    </row>
    <row r="4" spans="1:15" ht="13.5" thickBot="1">
      <c r="A4" s="34" t="s">
        <v>4</v>
      </c>
      <c r="B4" s="35" t="s">
        <v>8</v>
      </c>
      <c r="C4" s="35" t="s">
        <v>5</v>
      </c>
      <c r="D4" s="35" t="s">
        <v>6</v>
      </c>
      <c r="E4" s="35" t="s">
        <v>9</v>
      </c>
      <c r="F4" s="35" t="s">
        <v>10</v>
      </c>
      <c r="G4" s="36" t="s">
        <v>8</v>
      </c>
      <c r="H4" s="35" t="s">
        <v>5</v>
      </c>
      <c r="I4" s="35" t="s">
        <v>17</v>
      </c>
      <c r="J4" s="35" t="s">
        <v>6</v>
      </c>
      <c r="K4" s="35" t="s">
        <v>9</v>
      </c>
      <c r="L4" s="35" t="s">
        <v>10</v>
      </c>
      <c r="N4" s="90" t="s">
        <v>5</v>
      </c>
      <c r="O4" s="91" t="s">
        <v>6</v>
      </c>
    </row>
    <row r="5" spans="1:15" ht="12.75">
      <c r="A5" s="18">
        <v>38357</v>
      </c>
      <c r="B5" s="15">
        <v>2.9</v>
      </c>
      <c r="C5" s="38">
        <v>3.5</v>
      </c>
      <c r="D5" s="38">
        <v>3.2</v>
      </c>
      <c r="E5" s="39">
        <v>0.06</v>
      </c>
      <c r="F5" s="40"/>
      <c r="G5" s="41">
        <v>4.2</v>
      </c>
      <c r="H5" s="42">
        <v>4.6</v>
      </c>
      <c r="I5" s="42"/>
      <c r="J5" s="42">
        <v>3.6</v>
      </c>
      <c r="K5" s="43">
        <v>0.19</v>
      </c>
      <c r="L5" s="38"/>
      <c r="N5" s="89">
        <f>C5/H5</f>
        <v>0.7608695652173914</v>
      </c>
      <c r="O5" s="89">
        <f>D5/J5</f>
        <v>0.888888888888889</v>
      </c>
    </row>
    <row r="6" spans="1:15" ht="12.75">
      <c r="A6" s="18">
        <v>38366</v>
      </c>
      <c r="B6" s="15"/>
      <c r="C6" s="38"/>
      <c r="D6" s="38"/>
      <c r="E6" s="39"/>
      <c r="F6" s="40"/>
      <c r="G6" s="45">
        <v>7.5</v>
      </c>
      <c r="H6" s="38">
        <v>4.2</v>
      </c>
      <c r="I6" s="38"/>
      <c r="J6" s="38">
        <v>3.5</v>
      </c>
      <c r="K6" s="43"/>
      <c r="L6" s="38"/>
      <c r="N6" s="89"/>
      <c r="O6" s="89"/>
    </row>
    <row r="7" spans="1:15" ht="12.75">
      <c r="A7" s="18">
        <v>38371</v>
      </c>
      <c r="B7" s="15"/>
      <c r="C7" s="38">
        <v>3.1</v>
      </c>
      <c r="D7" s="38"/>
      <c r="E7" s="39"/>
      <c r="F7" s="40"/>
      <c r="G7" s="45">
        <v>5.3</v>
      </c>
      <c r="H7" s="38">
        <v>4.2</v>
      </c>
      <c r="I7" s="38"/>
      <c r="J7" s="38">
        <v>3.6</v>
      </c>
      <c r="K7" s="43">
        <v>0.2</v>
      </c>
      <c r="L7" s="38"/>
      <c r="N7" s="89">
        <f>C7/H7</f>
        <v>0.7380952380952381</v>
      </c>
      <c r="O7" s="89"/>
    </row>
    <row r="8" spans="1:15" ht="12.75">
      <c r="A8" s="18">
        <v>38378</v>
      </c>
      <c r="B8" s="15"/>
      <c r="C8" s="38"/>
      <c r="D8" s="38"/>
      <c r="E8" s="39"/>
      <c r="F8" s="40"/>
      <c r="G8" s="45">
        <v>4.6</v>
      </c>
      <c r="H8" s="38">
        <v>4.3</v>
      </c>
      <c r="I8" s="38"/>
      <c r="J8" s="38">
        <v>3.9</v>
      </c>
      <c r="K8" s="43">
        <v>0.2</v>
      </c>
      <c r="L8" s="38"/>
      <c r="N8" s="89"/>
      <c r="O8" s="89"/>
    </row>
    <row r="9" spans="1:15" ht="12.75">
      <c r="A9" s="18">
        <v>38383</v>
      </c>
      <c r="B9" s="15"/>
      <c r="C9" s="38"/>
      <c r="D9" s="38"/>
      <c r="E9" s="39"/>
      <c r="F9" s="40"/>
      <c r="G9" s="45"/>
      <c r="H9" s="38"/>
      <c r="I9" s="38"/>
      <c r="J9" s="38">
        <v>3.5</v>
      </c>
      <c r="K9" s="43"/>
      <c r="L9" s="38"/>
      <c r="N9" s="89"/>
      <c r="O9" s="89"/>
    </row>
    <row r="10" spans="1:15" ht="12.75">
      <c r="A10" s="18">
        <v>38385</v>
      </c>
      <c r="B10" s="15">
        <v>2.4</v>
      </c>
      <c r="C10" s="38">
        <v>3.2</v>
      </c>
      <c r="D10" s="38">
        <v>3.1</v>
      </c>
      <c r="E10" s="39">
        <v>0.12</v>
      </c>
      <c r="F10" s="40">
        <v>0.77</v>
      </c>
      <c r="G10" s="45">
        <v>4.6</v>
      </c>
      <c r="H10" s="38">
        <v>4</v>
      </c>
      <c r="I10" s="38"/>
      <c r="J10" s="38"/>
      <c r="K10" s="43">
        <v>0.22</v>
      </c>
      <c r="L10" s="38">
        <v>1</v>
      </c>
      <c r="N10" s="89">
        <f>C10/H10</f>
        <v>0.8</v>
      </c>
      <c r="O10" s="89"/>
    </row>
    <row r="11" spans="1:15" ht="12.75">
      <c r="A11" s="18">
        <v>38391</v>
      </c>
      <c r="B11" s="15"/>
      <c r="C11" s="38"/>
      <c r="D11" s="38"/>
      <c r="E11" s="40"/>
      <c r="F11" s="40"/>
      <c r="G11" s="45"/>
      <c r="H11" s="38"/>
      <c r="I11" s="38"/>
      <c r="J11" s="38">
        <v>3.8</v>
      </c>
      <c r="K11" s="38"/>
      <c r="L11" s="38"/>
      <c r="N11" s="89"/>
      <c r="O11" s="89"/>
    </row>
    <row r="12" spans="1:15" ht="12.75">
      <c r="A12" s="18">
        <v>38392</v>
      </c>
      <c r="B12" s="15"/>
      <c r="C12" s="38"/>
      <c r="D12" s="38"/>
      <c r="E12" s="40"/>
      <c r="F12" s="40"/>
      <c r="G12" s="45">
        <v>5.3</v>
      </c>
      <c r="H12" s="38"/>
      <c r="I12" s="38"/>
      <c r="J12" s="38"/>
      <c r="K12" s="38">
        <v>0.17</v>
      </c>
      <c r="L12" s="38">
        <v>2.1</v>
      </c>
      <c r="N12" s="89"/>
      <c r="O12" s="89"/>
    </row>
    <row r="13" spans="1:15" ht="12.75">
      <c r="A13" s="18">
        <v>38397</v>
      </c>
      <c r="B13" s="15"/>
      <c r="C13" s="38"/>
      <c r="D13" s="38"/>
      <c r="E13" s="40"/>
      <c r="F13" s="40"/>
      <c r="G13" s="45"/>
      <c r="H13" s="38"/>
      <c r="I13" s="38"/>
      <c r="J13" s="38">
        <v>4</v>
      </c>
      <c r="K13" s="38"/>
      <c r="L13" s="38"/>
      <c r="N13" s="89"/>
      <c r="O13" s="89"/>
    </row>
    <row r="14" spans="1:15" ht="12.75">
      <c r="A14" s="18">
        <v>38399</v>
      </c>
      <c r="B14" s="15"/>
      <c r="C14" s="38"/>
      <c r="D14" s="38"/>
      <c r="E14" s="40"/>
      <c r="F14" s="40"/>
      <c r="G14" s="45">
        <v>5.3</v>
      </c>
      <c r="H14" s="38"/>
      <c r="I14" s="38"/>
      <c r="J14" s="38"/>
      <c r="K14" s="38">
        <v>0.15</v>
      </c>
      <c r="L14" s="38">
        <v>1.6</v>
      </c>
      <c r="N14" s="89"/>
      <c r="O14" s="89"/>
    </row>
    <row r="15" spans="1:15" ht="12.75">
      <c r="A15" s="18">
        <v>38405</v>
      </c>
      <c r="B15" s="15"/>
      <c r="C15" s="38"/>
      <c r="D15" s="38"/>
      <c r="E15" s="40"/>
      <c r="F15" s="40"/>
      <c r="G15" s="45"/>
      <c r="H15" s="38"/>
      <c r="I15" s="38"/>
      <c r="J15" s="38">
        <v>4.1</v>
      </c>
      <c r="K15" s="38"/>
      <c r="L15" s="38"/>
      <c r="N15" s="89"/>
      <c r="O15" s="89"/>
    </row>
    <row r="16" spans="1:15" ht="12.75">
      <c r="A16" s="18">
        <v>38406</v>
      </c>
      <c r="B16" s="15"/>
      <c r="C16" s="38"/>
      <c r="D16" s="38"/>
      <c r="E16" s="40"/>
      <c r="F16" s="40"/>
      <c r="G16" s="45">
        <v>4.8</v>
      </c>
      <c r="H16" s="38">
        <v>4.2</v>
      </c>
      <c r="I16" s="38"/>
      <c r="J16" s="38"/>
      <c r="K16" s="38">
        <v>0.22</v>
      </c>
      <c r="L16" s="38">
        <v>2.2</v>
      </c>
      <c r="N16" s="89"/>
      <c r="O16" s="89"/>
    </row>
    <row r="17" spans="1:15" ht="12.75">
      <c r="A17" s="18">
        <v>38413</v>
      </c>
      <c r="B17" s="15">
        <v>2.5</v>
      </c>
      <c r="C17" s="38">
        <v>3.3</v>
      </c>
      <c r="D17" s="38">
        <v>3.5</v>
      </c>
      <c r="E17" s="40">
        <v>0.07</v>
      </c>
      <c r="F17" s="40">
        <v>2</v>
      </c>
      <c r="G17" s="45">
        <v>4.9</v>
      </c>
      <c r="H17" s="38">
        <v>4.2</v>
      </c>
      <c r="I17" s="38"/>
      <c r="J17" s="38">
        <v>3.8</v>
      </c>
      <c r="K17" s="38">
        <v>0.15</v>
      </c>
      <c r="L17" s="38">
        <v>2.2</v>
      </c>
      <c r="N17" s="89">
        <f>C17/H17</f>
        <v>0.7857142857142856</v>
      </c>
      <c r="O17" s="89">
        <f>D17/J17</f>
        <v>0.9210526315789475</v>
      </c>
    </row>
    <row r="18" spans="1:15" ht="12.75">
      <c r="A18" s="18">
        <v>38420</v>
      </c>
      <c r="B18" s="15"/>
      <c r="C18" s="38"/>
      <c r="D18" s="38"/>
      <c r="E18" s="40"/>
      <c r="F18" s="40"/>
      <c r="G18" s="45">
        <v>5.3</v>
      </c>
      <c r="H18" s="38">
        <v>4.2</v>
      </c>
      <c r="I18" s="38">
        <v>4.5</v>
      </c>
      <c r="J18" s="38">
        <v>3.9</v>
      </c>
      <c r="K18" s="38">
        <v>0.21</v>
      </c>
      <c r="L18" s="38">
        <v>1.9</v>
      </c>
      <c r="N18" s="89"/>
      <c r="O18" s="89"/>
    </row>
    <row r="19" spans="1:15" ht="12.75">
      <c r="A19" s="18">
        <v>38426</v>
      </c>
      <c r="B19" s="15"/>
      <c r="C19" s="38"/>
      <c r="D19" s="38"/>
      <c r="E19" s="40"/>
      <c r="F19" s="40"/>
      <c r="G19" s="45"/>
      <c r="H19" s="38"/>
      <c r="I19" s="38"/>
      <c r="J19" s="38">
        <v>2.7</v>
      </c>
      <c r="K19" s="38"/>
      <c r="L19" s="38"/>
      <c r="N19" s="89"/>
      <c r="O19" s="89"/>
    </row>
    <row r="20" spans="1:15" ht="12.75">
      <c r="A20" s="18">
        <v>38427</v>
      </c>
      <c r="B20" s="15"/>
      <c r="C20" s="38">
        <v>2.9</v>
      </c>
      <c r="D20" s="38"/>
      <c r="E20" s="40"/>
      <c r="F20" s="40"/>
      <c r="G20" s="45">
        <v>3.7</v>
      </c>
      <c r="H20" s="38">
        <v>4.2</v>
      </c>
      <c r="I20" s="38"/>
      <c r="J20" s="38"/>
      <c r="K20" s="38"/>
      <c r="L20" s="38"/>
      <c r="N20" s="89">
        <f>C20/H20</f>
        <v>0.6904761904761905</v>
      </c>
      <c r="O20" s="89"/>
    </row>
    <row r="21" spans="1:15" ht="12.75">
      <c r="A21" s="18">
        <v>38434</v>
      </c>
      <c r="B21" s="15"/>
      <c r="C21" s="15"/>
      <c r="D21" s="38"/>
      <c r="E21" s="40"/>
      <c r="F21" s="40"/>
      <c r="G21" s="46">
        <v>4.3</v>
      </c>
      <c r="H21" s="15">
        <v>3.9</v>
      </c>
      <c r="I21" s="15"/>
      <c r="J21" s="15">
        <v>3.6</v>
      </c>
      <c r="K21" s="15">
        <v>0.31</v>
      </c>
      <c r="L21" s="15">
        <v>1.3</v>
      </c>
      <c r="N21" s="89"/>
      <c r="O21" s="89"/>
    </row>
    <row r="22" spans="1:15" ht="12.75">
      <c r="A22" s="48">
        <v>38439</v>
      </c>
      <c r="B22" s="28"/>
      <c r="C22" s="28"/>
      <c r="D22" s="49"/>
      <c r="E22" s="50"/>
      <c r="F22" s="50"/>
      <c r="G22" s="46"/>
      <c r="H22" s="15"/>
      <c r="I22" s="15"/>
      <c r="J22" s="15">
        <v>3.3</v>
      </c>
      <c r="K22" s="15"/>
      <c r="L22" s="15"/>
      <c r="N22" s="89"/>
      <c r="O22" s="89"/>
    </row>
    <row r="23" spans="1:15" ht="12.75">
      <c r="A23" s="48">
        <v>38441</v>
      </c>
      <c r="B23" s="28"/>
      <c r="C23" s="28"/>
      <c r="D23" s="28"/>
      <c r="E23" s="51"/>
      <c r="F23" s="51"/>
      <c r="G23" s="46">
        <v>4</v>
      </c>
      <c r="H23" s="15">
        <v>3.5</v>
      </c>
      <c r="I23" s="15"/>
      <c r="J23" s="15"/>
      <c r="K23" s="15">
        <v>0.17</v>
      </c>
      <c r="L23" s="15">
        <v>1.8</v>
      </c>
      <c r="N23" s="89"/>
      <c r="O23" s="89"/>
    </row>
    <row r="24" spans="1:15" ht="12.75">
      <c r="A24" s="48">
        <v>38447</v>
      </c>
      <c r="B24" s="28"/>
      <c r="C24" s="28"/>
      <c r="D24" s="28"/>
      <c r="E24" s="51"/>
      <c r="F24" s="51"/>
      <c r="G24" s="46"/>
      <c r="H24" s="15"/>
      <c r="I24" s="15"/>
      <c r="J24" s="15">
        <v>3.4</v>
      </c>
      <c r="K24" s="15"/>
      <c r="L24" s="15"/>
      <c r="N24" s="89"/>
      <c r="O24" s="89"/>
    </row>
    <row r="25" spans="1:15" ht="12.75">
      <c r="A25" s="48">
        <v>38448</v>
      </c>
      <c r="B25" s="28">
        <v>2.1</v>
      </c>
      <c r="C25" s="28">
        <v>2.7</v>
      </c>
      <c r="D25" s="28">
        <v>3</v>
      </c>
      <c r="E25" s="51">
        <v>0.07</v>
      </c>
      <c r="F25" s="51">
        <v>2.3</v>
      </c>
      <c r="G25" s="46">
        <v>4.5</v>
      </c>
      <c r="H25" s="15">
        <v>3.6</v>
      </c>
      <c r="I25" s="15">
        <v>3.4</v>
      </c>
      <c r="J25" s="15"/>
      <c r="K25" s="15">
        <v>0.13</v>
      </c>
      <c r="L25" s="15">
        <v>2.6</v>
      </c>
      <c r="N25" s="89">
        <f>C25/H25</f>
        <v>0.75</v>
      </c>
      <c r="O25" s="89"/>
    </row>
    <row r="26" spans="1:15" ht="12.75">
      <c r="A26" s="48">
        <v>38455</v>
      </c>
      <c r="B26" s="28"/>
      <c r="C26" s="28"/>
      <c r="D26" s="28"/>
      <c r="E26" s="51"/>
      <c r="F26" s="51"/>
      <c r="G26" s="46">
        <v>3.7</v>
      </c>
      <c r="H26" s="15">
        <v>3.3</v>
      </c>
      <c r="I26" s="15">
        <v>2.7</v>
      </c>
      <c r="J26" s="15">
        <v>3.1</v>
      </c>
      <c r="K26" s="15">
        <v>0.13</v>
      </c>
      <c r="L26" s="15">
        <v>2.6</v>
      </c>
      <c r="N26" s="89"/>
      <c r="O26" s="89"/>
    </row>
    <row r="27" spans="1:15" ht="12.75">
      <c r="A27" s="53">
        <v>38460</v>
      </c>
      <c r="B27" s="15"/>
      <c r="C27" s="15"/>
      <c r="D27" s="15"/>
      <c r="E27" s="52"/>
      <c r="F27" s="52"/>
      <c r="G27" s="46"/>
      <c r="H27" s="15"/>
      <c r="I27" s="15"/>
      <c r="J27" s="15">
        <v>3.6</v>
      </c>
      <c r="K27" s="15"/>
      <c r="L27" s="15"/>
      <c r="N27" s="89"/>
      <c r="O27" s="89"/>
    </row>
    <row r="28" spans="1:15" ht="12.75">
      <c r="A28" s="53">
        <v>38462</v>
      </c>
      <c r="B28" s="15"/>
      <c r="C28" s="15"/>
      <c r="D28" s="15"/>
      <c r="E28" s="52"/>
      <c r="F28" s="52"/>
      <c r="G28" s="46">
        <v>4.3</v>
      </c>
      <c r="H28" s="15">
        <v>3.2</v>
      </c>
      <c r="I28" s="15">
        <v>3.4</v>
      </c>
      <c r="J28" s="15"/>
      <c r="K28" s="15">
        <v>0.26</v>
      </c>
      <c r="L28" s="15">
        <v>2.1</v>
      </c>
      <c r="N28" s="89"/>
      <c r="O28" s="89"/>
    </row>
    <row r="29" spans="1:15" ht="12.75">
      <c r="A29" s="53">
        <v>38469</v>
      </c>
      <c r="B29" s="15"/>
      <c r="C29" s="15"/>
      <c r="D29" s="15"/>
      <c r="E29" s="52"/>
      <c r="F29" s="52"/>
      <c r="G29" s="46">
        <v>3.8</v>
      </c>
      <c r="H29" s="15"/>
      <c r="I29" s="15">
        <v>3.1</v>
      </c>
      <c r="J29" s="15">
        <v>3.1</v>
      </c>
      <c r="K29" s="15">
        <v>0.14</v>
      </c>
      <c r="L29" s="15">
        <v>2.4</v>
      </c>
      <c r="M29" s="54"/>
      <c r="N29" s="89"/>
      <c r="O29" s="89"/>
    </row>
    <row r="30" spans="1:15" ht="12.75">
      <c r="A30" s="53">
        <v>38476</v>
      </c>
      <c r="B30" s="15">
        <v>2.7</v>
      </c>
      <c r="C30" s="15">
        <v>2.1</v>
      </c>
      <c r="D30" s="15">
        <v>2.6</v>
      </c>
      <c r="E30" s="52">
        <v>0.06</v>
      </c>
      <c r="F30" s="52">
        <v>2</v>
      </c>
      <c r="G30" s="46">
        <v>4.6</v>
      </c>
      <c r="H30" s="15">
        <v>3</v>
      </c>
      <c r="I30" s="15">
        <v>2.9</v>
      </c>
      <c r="J30" s="15">
        <v>3</v>
      </c>
      <c r="K30" s="15">
        <v>0.15</v>
      </c>
      <c r="L30" s="15">
        <v>2.5</v>
      </c>
      <c r="M30" s="54"/>
      <c r="N30" s="89">
        <f>C30/H30</f>
        <v>0.7000000000000001</v>
      </c>
      <c r="O30" s="89">
        <f>D30/J30</f>
        <v>0.8666666666666667</v>
      </c>
    </row>
    <row r="31" spans="1:15" ht="12.75">
      <c r="A31" s="53">
        <v>38483</v>
      </c>
      <c r="B31" s="15"/>
      <c r="C31" s="15"/>
      <c r="D31" s="15"/>
      <c r="E31" s="52"/>
      <c r="F31" s="52"/>
      <c r="G31" s="46">
        <v>3</v>
      </c>
      <c r="H31" s="15">
        <v>3.3</v>
      </c>
      <c r="I31" s="15">
        <v>3</v>
      </c>
      <c r="J31" s="15">
        <v>2.8</v>
      </c>
      <c r="K31" s="15">
        <v>0.31</v>
      </c>
      <c r="L31" s="15">
        <v>1.1</v>
      </c>
      <c r="M31" s="54"/>
      <c r="N31" s="89"/>
      <c r="O31" s="89"/>
    </row>
    <row r="32" spans="1:15" ht="12.75">
      <c r="A32" s="53">
        <v>38488</v>
      </c>
      <c r="B32" s="15"/>
      <c r="C32" s="15"/>
      <c r="D32" s="15"/>
      <c r="E32" s="52"/>
      <c r="F32" s="52"/>
      <c r="G32" s="46"/>
      <c r="H32" s="15"/>
      <c r="I32" s="15"/>
      <c r="J32" s="15">
        <v>2.4</v>
      </c>
      <c r="K32" s="15"/>
      <c r="L32" s="15"/>
      <c r="M32" s="54"/>
      <c r="N32" s="89"/>
      <c r="O32" s="89"/>
    </row>
    <row r="33" spans="1:15" ht="12.75">
      <c r="A33" s="53">
        <v>38490</v>
      </c>
      <c r="B33" s="15"/>
      <c r="C33" s="15"/>
      <c r="D33" s="15"/>
      <c r="E33" s="52"/>
      <c r="F33" s="52"/>
      <c r="G33" s="46">
        <v>5</v>
      </c>
      <c r="H33" s="55">
        <v>3.3</v>
      </c>
      <c r="I33" s="15">
        <v>3.3</v>
      </c>
      <c r="J33" s="15"/>
      <c r="K33" s="15">
        <v>0.15</v>
      </c>
      <c r="L33" s="15">
        <v>2.1</v>
      </c>
      <c r="N33" s="89"/>
      <c r="O33" s="89"/>
    </row>
    <row r="34" spans="1:15" ht="12.75">
      <c r="A34" s="53">
        <v>38498</v>
      </c>
      <c r="B34" s="15"/>
      <c r="C34" s="15"/>
      <c r="D34" s="15"/>
      <c r="E34" s="52"/>
      <c r="F34" s="52"/>
      <c r="G34" s="46">
        <v>4.7</v>
      </c>
      <c r="H34" s="55">
        <v>3.6</v>
      </c>
      <c r="I34" s="15">
        <v>3.7</v>
      </c>
      <c r="J34" s="15">
        <v>3.2</v>
      </c>
      <c r="K34" s="15">
        <v>0.14</v>
      </c>
      <c r="L34" s="15">
        <v>2.9</v>
      </c>
      <c r="N34" s="89"/>
      <c r="O34" s="89"/>
    </row>
    <row r="35" spans="1:15" ht="12.75">
      <c r="A35" s="53">
        <v>38504</v>
      </c>
      <c r="B35" s="15">
        <v>2.6</v>
      </c>
      <c r="C35" s="15">
        <v>3.4</v>
      </c>
      <c r="D35" s="15">
        <v>3.5</v>
      </c>
      <c r="E35" s="52">
        <v>0.04</v>
      </c>
      <c r="F35" s="52">
        <v>3</v>
      </c>
      <c r="G35" s="46">
        <v>4.1</v>
      </c>
      <c r="H35" s="55">
        <v>3.8</v>
      </c>
      <c r="I35" s="15"/>
      <c r="J35" s="15">
        <v>3.7</v>
      </c>
      <c r="K35" s="15">
        <v>0.12</v>
      </c>
      <c r="L35" s="15">
        <v>3.1</v>
      </c>
      <c r="N35" s="89">
        <f>C35/H35</f>
        <v>0.8947368421052632</v>
      </c>
      <c r="O35" s="89">
        <f>D35/J35</f>
        <v>0.9459459459459459</v>
      </c>
    </row>
    <row r="36" spans="1:15" ht="12.75">
      <c r="A36" s="53">
        <v>38511</v>
      </c>
      <c r="B36" s="15"/>
      <c r="C36" s="15"/>
      <c r="D36" s="15"/>
      <c r="E36" s="52"/>
      <c r="F36" s="52"/>
      <c r="G36" s="46">
        <v>4</v>
      </c>
      <c r="H36" s="55">
        <v>4.16</v>
      </c>
      <c r="I36" s="15"/>
      <c r="J36" s="15">
        <v>3.12</v>
      </c>
      <c r="K36" s="15">
        <v>0.166</v>
      </c>
      <c r="L36" s="15">
        <v>1.98</v>
      </c>
      <c r="N36" s="89"/>
      <c r="O36" s="89"/>
    </row>
    <row r="37" spans="1:15" ht="12.75">
      <c r="A37" s="53">
        <v>38518</v>
      </c>
      <c r="B37" s="15"/>
      <c r="C37" s="15"/>
      <c r="D37" s="15"/>
      <c r="E37" s="52"/>
      <c r="F37" s="52"/>
      <c r="G37" s="46">
        <v>4.5</v>
      </c>
      <c r="H37" s="55">
        <v>4.29</v>
      </c>
      <c r="I37" s="15"/>
      <c r="J37" s="15">
        <v>3.77</v>
      </c>
      <c r="K37" s="15">
        <v>0.14</v>
      </c>
      <c r="L37" s="15">
        <v>3.15</v>
      </c>
      <c r="N37" s="89"/>
      <c r="O37" s="89"/>
    </row>
    <row r="38" spans="1:15" ht="12.75">
      <c r="A38" s="53">
        <v>38525</v>
      </c>
      <c r="B38" s="15"/>
      <c r="C38" s="15"/>
      <c r="D38" s="15"/>
      <c r="E38" s="52"/>
      <c r="F38" s="52"/>
      <c r="G38" s="46">
        <v>4.75</v>
      </c>
      <c r="H38" s="55">
        <v>2.47</v>
      </c>
      <c r="I38" s="15">
        <v>4.03</v>
      </c>
      <c r="J38" s="15">
        <v>3.25</v>
      </c>
      <c r="K38" s="15"/>
      <c r="L38" s="17"/>
      <c r="N38" s="89"/>
      <c r="O38" s="89"/>
    </row>
    <row r="39" spans="1:15" ht="12.75">
      <c r="A39" s="53">
        <v>38533</v>
      </c>
      <c r="B39" s="15"/>
      <c r="C39" s="15"/>
      <c r="D39" s="15"/>
      <c r="E39" s="52"/>
      <c r="F39" s="52"/>
      <c r="G39" s="46">
        <v>3</v>
      </c>
      <c r="H39" s="55">
        <v>3.77</v>
      </c>
      <c r="I39" s="15">
        <v>4.03</v>
      </c>
      <c r="J39" s="15">
        <v>3.51</v>
      </c>
      <c r="K39" s="15">
        <v>0.11</v>
      </c>
      <c r="L39" s="17">
        <v>1.8</v>
      </c>
      <c r="N39" s="89"/>
      <c r="O39" s="89"/>
    </row>
    <row r="40" spans="1:15" ht="12.75">
      <c r="A40" s="82">
        <v>38539</v>
      </c>
      <c r="B40" s="15">
        <v>2.5</v>
      </c>
      <c r="C40" s="15">
        <v>3</v>
      </c>
      <c r="D40" s="15"/>
      <c r="E40" s="52"/>
      <c r="F40" s="15"/>
      <c r="G40" s="46">
        <v>3.75</v>
      </c>
      <c r="H40" s="55">
        <v>3.48</v>
      </c>
      <c r="I40" s="15"/>
      <c r="J40" s="15"/>
      <c r="K40" s="15">
        <v>0.13</v>
      </c>
      <c r="L40" s="17"/>
      <c r="N40" s="89">
        <f>C40/H40</f>
        <v>0.8620689655172414</v>
      </c>
      <c r="O40" s="89"/>
    </row>
    <row r="41" spans="1:15" ht="12.75">
      <c r="A41" s="82">
        <v>38549</v>
      </c>
      <c r="B41" s="15"/>
      <c r="C41" s="15"/>
      <c r="D41" s="15"/>
      <c r="E41" s="52"/>
      <c r="F41" s="52"/>
      <c r="G41" s="46">
        <v>5</v>
      </c>
      <c r="H41" s="55">
        <v>3.5</v>
      </c>
      <c r="I41" s="15"/>
      <c r="J41" s="15"/>
      <c r="K41" s="15">
        <v>0.95</v>
      </c>
      <c r="L41" s="17"/>
      <c r="N41" s="89"/>
      <c r="O41" s="89"/>
    </row>
    <row r="42" spans="1:15" ht="12.75">
      <c r="A42" s="82">
        <v>38553</v>
      </c>
      <c r="B42" s="15"/>
      <c r="C42" s="15"/>
      <c r="D42" s="15"/>
      <c r="E42" s="52"/>
      <c r="F42" s="52"/>
      <c r="G42" s="46">
        <v>4.75</v>
      </c>
      <c r="H42" s="55">
        <v>3.5</v>
      </c>
      <c r="I42" s="15"/>
      <c r="J42" s="15"/>
      <c r="K42" s="15">
        <v>10</v>
      </c>
      <c r="L42" s="17"/>
      <c r="N42" s="89"/>
      <c r="O42" s="89"/>
    </row>
    <row r="43" spans="1:15" ht="12.75">
      <c r="A43" s="82">
        <v>38560</v>
      </c>
      <c r="B43" s="15"/>
      <c r="C43" s="15"/>
      <c r="D43" s="15"/>
      <c r="E43" s="52"/>
      <c r="F43" s="52"/>
      <c r="G43" s="46">
        <v>7.5</v>
      </c>
      <c r="H43" s="55">
        <v>3.125</v>
      </c>
      <c r="I43" s="15"/>
      <c r="J43" s="15"/>
      <c r="K43" s="15">
        <v>0.15</v>
      </c>
      <c r="L43" s="17"/>
      <c r="N43" s="89"/>
      <c r="O43" s="89"/>
    </row>
    <row r="44" spans="1:15" ht="12.75">
      <c r="A44" s="82">
        <v>38567</v>
      </c>
      <c r="B44" s="15">
        <v>3.75</v>
      </c>
      <c r="C44" s="15">
        <v>2.5</v>
      </c>
      <c r="D44" s="15"/>
      <c r="E44" s="52"/>
      <c r="F44" s="15"/>
      <c r="G44" s="46">
        <v>5.25</v>
      </c>
      <c r="H44" s="55">
        <v>3.25</v>
      </c>
      <c r="I44" s="15"/>
      <c r="J44" s="15"/>
      <c r="K44" s="15">
        <v>0.07</v>
      </c>
      <c r="L44" s="17"/>
      <c r="N44" s="89">
        <f>C44/H44</f>
        <v>0.7692307692307693</v>
      </c>
      <c r="O44" s="89"/>
    </row>
    <row r="45" spans="1:15" ht="12.75">
      <c r="A45" s="82">
        <v>38574</v>
      </c>
      <c r="B45" s="15"/>
      <c r="C45" s="15"/>
      <c r="D45" s="15"/>
      <c r="E45" s="52"/>
      <c r="F45" s="52"/>
      <c r="G45" s="46">
        <v>5.75</v>
      </c>
      <c r="H45" s="55">
        <v>3.5</v>
      </c>
      <c r="I45" s="15"/>
      <c r="J45" s="15"/>
      <c r="K45" s="15">
        <v>0.08</v>
      </c>
      <c r="L45" s="17"/>
      <c r="N45" s="89"/>
      <c r="O45" s="89"/>
    </row>
    <row r="46" spans="1:15" ht="12.75">
      <c r="A46" s="82">
        <v>38581</v>
      </c>
      <c r="B46" s="15"/>
      <c r="C46" s="15"/>
      <c r="D46" s="15"/>
      <c r="E46" s="52"/>
      <c r="F46" s="52"/>
      <c r="G46" s="46">
        <v>6</v>
      </c>
      <c r="H46" s="55">
        <v>3.5</v>
      </c>
      <c r="I46" s="15"/>
      <c r="J46" s="15"/>
      <c r="K46" s="15">
        <v>0.18</v>
      </c>
      <c r="L46" s="17"/>
      <c r="N46" s="89"/>
      <c r="O46" s="89"/>
    </row>
    <row r="47" spans="1:15" ht="12.75">
      <c r="A47" s="82">
        <v>38588</v>
      </c>
      <c r="B47" s="15"/>
      <c r="C47" s="15"/>
      <c r="D47" s="15"/>
      <c r="E47" s="52"/>
      <c r="F47" s="52"/>
      <c r="G47" s="46">
        <v>3.75</v>
      </c>
      <c r="H47" s="55">
        <v>3.5</v>
      </c>
      <c r="I47" s="15"/>
      <c r="J47" s="15"/>
      <c r="K47" s="15">
        <v>0.06</v>
      </c>
      <c r="L47" s="17"/>
      <c r="N47" s="89"/>
      <c r="O47" s="89"/>
    </row>
    <row r="48" spans="1:15" ht="12.75">
      <c r="A48" s="82">
        <v>38595</v>
      </c>
      <c r="B48" s="15"/>
      <c r="C48" s="15"/>
      <c r="D48" s="15"/>
      <c r="E48" s="52"/>
      <c r="F48" s="52"/>
      <c r="G48" s="46">
        <v>4.25</v>
      </c>
      <c r="H48" s="55">
        <v>3.25</v>
      </c>
      <c r="I48" s="15"/>
      <c r="J48" s="15"/>
      <c r="K48" s="15">
        <v>0.05</v>
      </c>
      <c r="L48" s="17"/>
      <c r="N48" s="89"/>
      <c r="O48" s="89"/>
    </row>
    <row r="49" spans="1:15" ht="12.75">
      <c r="A49" s="82">
        <v>38602</v>
      </c>
      <c r="B49" s="15">
        <v>3.5</v>
      </c>
      <c r="C49" s="15">
        <v>3</v>
      </c>
      <c r="D49" s="15"/>
      <c r="E49" s="52"/>
      <c r="F49" s="15"/>
      <c r="G49" s="46">
        <v>4.75</v>
      </c>
      <c r="H49" s="55">
        <v>3.75</v>
      </c>
      <c r="I49" s="15"/>
      <c r="J49" s="15"/>
      <c r="K49" s="15">
        <v>0.04</v>
      </c>
      <c r="L49" s="17"/>
      <c r="N49" s="89">
        <f>C49/H49</f>
        <v>0.8</v>
      </c>
      <c r="O49" s="89"/>
    </row>
    <row r="50" spans="1:15" ht="12.75">
      <c r="A50" s="82">
        <v>38609</v>
      </c>
      <c r="B50" s="15"/>
      <c r="C50" s="15"/>
      <c r="D50" s="15"/>
      <c r="E50" s="52"/>
      <c r="F50" s="52"/>
      <c r="G50" s="46">
        <v>4.25</v>
      </c>
      <c r="H50" s="55">
        <v>4.25</v>
      </c>
      <c r="I50" s="15"/>
      <c r="J50" s="15"/>
      <c r="K50" s="15">
        <v>0.02</v>
      </c>
      <c r="L50" s="17"/>
      <c r="N50" s="89"/>
      <c r="O50" s="89"/>
    </row>
    <row r="51" spans="1:15" ht="12.75">
      <c r="A51" s="82">
        <v>38616</v>
      </c>
      <c r="B51" s="15"/>
      <c r="C51" s="15"/>
      <c r="D51" s="15"/>
      <c r="E51" s="52"/>
      <c r="F51" s="52"/>
      <c r="G51" s="46">
        <v>5</v>
      </c>
      <c r="H51" s="55">
        <v>4.25</v>
      </c>
      <c r="I51" s="15"/>
      <c r="J51" s="15"/>
      <c r="K51" s="15">
        <v>0.03</v>
      </c>
      <c r="L51" s="17"/>
      <c r="N51" s="89"/>
      <c r="O51" s="89"/>
    </row>
    <row r="52" spans="1:15" ht="12.75">
      <c r="A52" s="82">
        <v>38623</v>
      </c>
      <c r="B52" s="15"/>
      <c r="C52" s="15"/>
      <c r="D52" s="15"/>
      <c r="E52" s="52"/>
      <c r="F52" s="52"/>
      <c r="G52" s="46">
        <v>11</v>
      </c>
      <c r="H52" s="55">
        <v>7.25</v>
      </c>
      <c r="I52" s="15"/>
      <c r="J52" s="15"/>
      <c r="K52" s="15"/>
      <c r="L52" s="17"/>
      <c r="N52" s="89"/>
      <c r="O52" s="89"/>
    </row>
    <row r="53" spans="1:15" ht="12.75">
      <c r="A53" s="53">
        <v>38630</v>
      </c>
      <c r="B53" s="15">
        <v>8.25</v>
      </c>
      <c r="C53" s="15">
        <v>3.25</v>
      </c>
      <c r="D53" s="15"/>
      <c r="E53" s="52"/>
      <c r="F53" s="52"/>
      <c r="G53" s="46">
        <v>10</v>
      </c>
      <c r="H53" s="55">
        <v>4.25</v>
      </c>
      <c r="I53" s="15"/>
      <c r="J53" s="15">
        <v>1.15</v>
      </c>
      <c r="K53" s="15">
        <v>0.04</v>
      </c>
      <c r="L53" s="17">
        <v>1.3</v>
      </c>
      <c r="N53" s="89">
        <f>C53/H53</f>
        <v>0.7647058823529411</v>
      </c>
      <c r="O53" s="89"/>
    </row>
    <row r="54" spans="1:15" ht="12.75">
      <c r="A54" s="53">
        <v>38637</v>
      </c>
      <c r="B54" s="15"/>
      <c r="C54" s="15"/>
      <c r="D54" s="15"/>
      <c r="E54" s="52"/>
      <c r="F54" s="52"/>
      <c r="G54" s="57">
        <v>8.69</v>
      </c>
      <c r="H54" s="55">
        <v>3.77</v>
      </c>
      <c r="I54" s="15"/>
      <c r="J54" s="15">
        <v>3.41</v>
      </c>
      <c r="K54" s="14">
        <v>0.06</v>
      </c>
      <c r="L54" s="58">
        <v>2.12</v>
      </c>
      <c r="N54" s="89"/>
      <c r="O54" s="89"/>
    </row>
    <row r="55" spans="1:15" ht="12.75">
      <c r="A55" s="53">
        <v>38644</v>
      </c>
      <c r="B55" s="15"/>
      <c r="C55" s="15"/>
      <c r="D55" s="15"/>
      <c r="E55" s="52"/>
      <c r="F55" s="52"/>
      <c r="G55" s="57">
        <v>6.18</v>
      </c>
      <c r="H55" s="55">
        <v>3.75</v>
      </c>
      <c r="I55" s="15"/>
      <c r="J55" s="15">
        <v>3.39</v>
      </c>
      <c r="K55" s="14">
        <v>0.08</v>
      </c>
      <c r="L55" s="58">
        <v>2.34</v>
      </c>
      <c r="N55" s="89"/>
      <c r="O55" s="89"/>
    </row>
    <row r="56" spans="1:15" ht="12.75">
      <c r="A56" s="53">
        <v>38651</v>
      </c>
      <c r="B56" s="15"/>
      <c r="C56" s="15"/>
      <c r="D56" s="15"/>
      <c r="E56" s="52"/>
      <c r="F56" s="52"/>
      <c r="G56" s="57">
        <v>6.66</v>
      </c>
      <c r="H56" s="55">
        <v>3.95</v>
      </c>
      <c r="I56" s="15"/>
      <c r="J56" s="15">
        <v>2.2</v>
      </c>
      <c r="K56" s="14">
        <v>0.07</v>
      </c>
      <c r="L56" s="58">
        <v>2.01</v>
      </c>
      <c r="N56" s="89"/>
      <c r="O56" s="89"/>
    </row>
    <row r="57" spans="1:15" ht="12.75">
      <c r="A57" s="53">
        <v>38658</v>
      </c>
      <c r="B57" s="15"/>
      <c r="C57" s="15"/>
      <c r="D57" s="15"/>
      <c r="E57" s="52"/>
      <c r="F57" s="52"/>
      <c r="G57" s="57">
        <v>7.36</v>
      </c>
      <c r="H57" s="55">
        <v>3.93</v>
      </c>
      <c r="I57" s="15"/>
      <c r="J57" s="15">
        <v>1.65</v>
      </c>
      <c r="K57" s="14"/>
      <c r="L57" s="58"/>
      <c r="N57" s="89"/>
      <c r="O57" s="89"/>
    </row>
    <row r="58" spans="1:15" ht="12.75">
      <c r="A58" s="53">
        <v>38665</v>
      </c>
      <c r="B58" s="15"/>
      <c r="C58" s="15"/>
      <c r="D58" s="15"/>
      <c r="E58" s="15"/>
      <c r="F58" s="52"/>
      <c r="G58" s="46">
        <v>6.44</v>
      </c>
      <c r="H58" s="55">
        <v>3.8</v>
      </c>
      <c r="I58" s="15"/>
      <c r="J58" s="15">
        <v>2.35</v>
      </c>
      <c r="K58" s="15">
        <v>0.07</v>
      </c>
      <c r="L58" s="17">
        <v>2</v>
      </c>
      <c r="N58" s="89"/>
      <c r="O58" s="89"/>
    </row>
    <row r="59" spans="1:15" ht="12.75">
      <c r="A59" s="53">
        <v>38672</v>
      </c>
      <c r="B59" s="15"/>
      <c r="C59" s="15"/>
      <c r="D59" s="15"/>
      <c r="E59" s="15"/>
      <c r="F59" s="52"/>
      <c r="G59" s="46">
        <v>5.24</v>
      </c>
      <c r="H59" s="55">
        <v>3.8</v>
      </c>
      <c r="I59" s="15">
        <v>3.88</v>
      </c>
      <c r="J59" s="15">
        <v>2.54</v>
      </c>
      <c r="K59" s="15">
        <v>0.08</v>
      </c>
      <c r="L59" s="17">
        <v>2.19</v>
      </c>
      <c r="N59" s="89"/>
      <c r="O59" s="89"/>
    </row>
    <row r="60" spans="1:15" ht="12.75">
      <c r="A60" s="53">
        <v>38678</v>
      </c>
      <c r="B60" s="15"/>
      <c r="C60" s="15"/>
      <c r="D60" s="15"/>
      <c r="E60" s="15"/>
      <c r="F60" s="52"/>
      <c r="G60" s="46">
        <v>5.46</v>
      </c>
      <c r="H60" s="15">
        <v>3.63</v>
      </c>
      <c r="I60" s="15">
        <v>3.53</v>
      </c>
      <c r="J60" s="15">
        <v>2.71</v>
      </c>
      <c r="K60" s="15">
        <v>0.09</v>
      </c>
      <c r="L60" s="17">
        <v>2.06</v>
      </c>
      <c r="N60" s="89"/>
      <c r="O60" s="89"/>
    </row>
    <row r="61" spans="1:15" ht="12.75">
      <c r="A61" s="53">
        <v>38686</v>
      </c>
      <c r="B61" s="15"/>
      <c r="C61" s="15"/>
      <c r="D61" s="15"/>
      <c r="E61" s="15"/>
      <c r="F61" s="52"/>
      <c r="G61" s="46">
        <v>6.19</v>
      </c>
      <c r="H61" s="15">
        <v>3.37</v>
      </c>
      <c r="I61" s="15">
        <v>5.3</v>
      </c>
      <c r="J61" s="15">
        <v>2.69</v>
      </c>
      <c r="K61" s="15">
        <v>0.09</v>
      </c>
      <c r="L61" s="17">
        <v>1.93</v>
      </c>
      <c r="N61" s="89"/>
      <c r="O61" s="89"/>
    </row>
    <row r="62" spans="1:12" ht="12.75">
      <c r="A62" s="53">
        <v>38693</v>
      </c>
      <c r="B62" s="15">
        <v>3.16</v>
      </c>
      <c r="C62" s="15">
        <v>2.27</v>
      </c>
      <c r="D62" s="15">
        <v>3.07</v>
      </c>
      <c r="E62" s="15"/>
      <c r="F62" s="52"/>
      <c r="G62" s="46">
        <v>4.46</v>
      </c>
      <c r="H62" s="15">
        <v>3.49</v>
      </c>
      <c r="I62" s="15">
        <v>3.55</v>
      </c>
      <c r="J62" s="15">
        <v>3.37</v>
      </c>
      <c r="K62" s="15">
        <v>0.07</v>
      </c>
      <c r="L62" s="17">
        <v>2.11</v>
      </c>
    </row>
    <row r="63" spans="1:12" ht="12.75">
      <c r="A63" s="53">
        <v>38700</v>
      </c>
      <c r="B63" s="15"/>
      <c r="C63" s="15"/>
      <c r="D63" s="15"/>
      <c r="E63" s="15"/>
      <c r="F63" s="52"/>
      <c r="G63" s="46">
        <v>6.18</v>
      </c>
      <c r="H63" s="15">
        <v>3.72</v>
      </c>
      <c r="I63" s="15">
        <v>3.88</v>
      </c>
      <c r="J63" s="15">
        <v>4.68</v>
      </c>
      <c r="K63" s="15">
        <v>0.08</v>
      </c>
      <c r="L63" s="17">
        <v>2.51</v>
      </c>
    </row>
    <row r="64" spans="1:12" ht="12.75">
      <c r="A64" s="53">
        <v>38707</v>
      </c>
      <c r="B64" s="15"/>
      <c r="C64" s="15"/>
      <c r="D64" s="15"/>
      <c r="E64" s="15"/>
      <c r="F64" s="52"/>
      <c r="G64" s="46">
        <v>12.1</v>
      </c>
      <c r="H64" s="15">
        <v>4.52</v>
      </c>
      <c r="I64" s="15">
        <v>4.06</v>
      </c>
      <c r="J64" s="15">
        <v>3.65</v>
      </c>
      <c r="K64" s="15">
        <v>0.39</v>
      </c>
      <c r="L64" s="17">
        <v>2.62</v>
      </c>
    </row>
    <row r="65" spans="1:12" ht="12.75">
      <c r="A65" s="53">
        <v>38714</v>
      </c>
      <c r="B65" s="15"/>
      <c r="C65" s="15"/>
      <c r="D65" s="15"/>
      <c r="E65" s="15"/>
      <c r="F65" s="52"/>
      <c r="G65" s="47">
        <v>4.95</v>
      </c>
      <c r="H65" s="15">
        <v>4.28</v>
      </c>
      <c r="I65" s="15">
        <v>3.93</v>
      </c>
      <c r="J65" s="15">
        <v>2.53</v>
      </c>
      <c r="K65" s="15">
        <v>0.39</v>
      </c>
      <c r="L65" s="17">
        <v>1.61</v>
      </c>
    </row>
    <row r="66" spans="1:12" ht="12.75">
      <c r="A66" s="59"/>
      <c r="B66" s="60"/>
      <c r="C66" s="60"/>
      <c r="D66" s="60"/>
      <c r="E66" s="60"/>
      <c r="F66" s="60"/>
      <c r="G66" s="61"/>
      <c r="H66" s="62"/>
      <c r="I66" s="62"/>
      <c r="J66" s="62"/>
      <c r="K66" s="62"/>
      <c r="L66" s="63"/>
    </row>
    <row r="67" spans="1:12" ht="12.75">
      <c r="A67" s="53" t="s">
        <v>11</v>
      </c>
      <c r="B67" s="55">
        <f aca="true" t="shared" si="0" ref="B67:L67">AVERAGE(B5:B65)</f>
        <v>3.305454545454545</v>
      </c>
      <c r="C67" s="55">
        <f t="shared" si="0"/>
        <v>2.9400000000000004</v>
      </c>
      <c r="D67" s="55">
        <f t="shared" si="0"/>
        <v>3.1385714285714283</v>
      </c>
      <c r="E67" s="55">
        <f t="shared" si="0"/>
        <v>0.06999999999999999</v>
      </c>
      <c r="F67" s="64">
        <f t="shared" si="0"/>
        <v>2.0140000000000002</v>
      </c>
      <c r="G67" s="46">
        <f t="shared" si="0"/>
        <v>5.358846153846154</v>
      </c>
      <c r="H67" s="55">
        <f t="shared" si="0"/>
        <v>3.829693877551021</v>
      </c>
      <c r="I67" s="55">
        <f t="shared" si="0"/>
        <v>3.677222222222223</v>
      </c>
      <c r="J67" s="55">
        <f t="shared" si="0"/>
        <v>3.21974358974359</v>
      </c>
      <c r="K67" s="55">
        <f t="shared" si="0"/>
        <v>0.3703404255319149</v>
      </c>
      <c r="L67" s="65">
        <f t="shared" si="0"/>
        <v>2.1009374999999997</v>
      </c>
    </row>
    <row r="68" spans="1:12" ht="12.75">
      <c r="A68" s="53" t="s">
        <v>12</v>
      </c>
      <c r="B68" s="55">
        <f aca="true" t="shared" si="1" ref="B68:L68">MAX(B5:B65)</f>
        <v>8.25</v>
      </c>
      <c r="C68" s="55">
        <f t="shared" si="1"/>
        <v>3.5</v>
      </c>
      <c r="D68" s="55">
        <f t="shared" si="1"/>
        <v>3.5</v>
      </c>
      <c r="E68" s="55">
        <f t="shared" si="1"/>
        <v>0.12</v>
      </c>
      <c r="F68" s="64">
        <f t="shared" si="1"/>
        <v>3</v>
      </c>
      <c r="G68" s="46">
        <f t="shared" si="1"/>
        <v>12.1</v>
      </c>
      <c r="H68" s="55">
        <f t="shared" si="1"/>
        <v>7.25</v>
      </c>
      <c r="I68" s="55">
        <f t="shared" si="1"/>
        <v>5.3</v>
      </c>
      <c r="J68" s="55">
        <f t="shared" si="1"/>
        <v>4.68</v>
      </c>
      <c r="K68" s="55">
        <f t="shared" si="1"/>
        <v>10</v>
      </c>
      <c r="L68" s="65">
        <f t="shared" si="1"/>
        <v>3.15</v>
      </c>
    </row>
    <row r="69" spans="1:12" ht="12.75">
      <c r="A69" s="53" t="s">
        <v>13</v>
      </c>
      <c r="B69" s="55">
        <f aca="true" t="shared" si="2" ref="B69:L69">MIN(B5:B65)</f>
        <v>2.1</v>
      </c>
      <c r="C69" s="55">
        <f t="shared" si="2"/>
        <v>2.1</v>
      </c>
      <c r="D69" s="55">
        <f t="shared" si="2"/>
        <v>2.6</v>
      </c>
      <c r="E69" s="55">
        <f t="shared" si="2"/>
        <v>0.04</v>
      </c>
      <c r="F69" s="64">
        <f t="shared" si="2"/>
        <v>0.77</v>
      </c>
      <c r="G69" s="46">
        <f t="shared" si="2"/>
        <v>3</v>
      </c>
      <c r="H69" s="55">
        <f t="shared" si="2"/>
        <v>2.47</v>
      </c>
      <c r="I69" s="55">
        <f t="shared" si="2"/>
        <v>2.7</v>
      </c>
      <c r="J69" s="55">
        <f t="shared" si="2"/>
        <v>1.15</v>
      </c>
      <c r="K69" s="55">
        <f t="shared" si="2"/>
        <v>0.02</v>
      </c>
      <c r="L69" s="65">
        <f t="shared" si="2"/>
        <v>1</v>
      </c>
    </row>
    <row r="70" spans="1:12" ht="12.75">
      <c r="A70" s="66"/>
      <c r="B70" s="62"/>
      <c r="C70" s="56"/>
      <c r="D70" s="56"/>
      <c r="E70" s="56"/>
      <c r="F70" s="56"/>
      <c r="G70" s="61"/>
      <c r="H70" s="56"/>
      <c r="I70" s="56"/>
      <c r="J70" s="56"/>
      <c r="K70" s="56"/>
      <c r="L70" s="56"/>
    </row>
    <row r="71" spans="1:12" ht="12.75">
      <c r="A71" s="66"/>
      <c r="B71" s="62"/>
      <c r="C71" s="56"/>
      <c r="D71" s="56"/>
      <c r="E71" s="56"/>
      <c r="F71" s="56"/>
      <c r="G71" s="61"/>
      <c r="H71" s="56"/>
      <c r="I71" s="56"/>
      <c r="J71" s="56"/>
      <c r="K71" s="56"/>
      <c r="L71" s="56"/>
    </row>
    <row r="72" spans="1:12" ht="12.75">
      <c r="A72" s="66"/>
      <c r="B72" s="62"/>
      <c r="C72" s="56"/>
      <c r="D72" s="56"/>
      <c r="E72" s="56"/>
      <c r="F72" s="56"/>
      <c r="G72" s="61"/>
      <c r="H72" s="56"/>
      <c r="I72" s="56"/>
      <c r="J72" s="56"/>
      <c r="K72" s="56"/>
      <c r="L72" s="56"/>
    </row>
    <row r="73" spans="1:12" ht="12.75">
      <c r="A73" s="66"/>
      <c r="B73" s="62"/>
      <c r="C73" s="56"/>
      <c r="D73" s="56"/>
      <c r="E73" s="56"/>
      <c r="F73" s="56"/>
      <c r="G73" s="61"/>
      <c r="H73" s="56"/>
      <c r="I73" s="56"/>
      <c r="J73" s="56"/>
      <c r="K73" s="56"/>
      <c r="L73" s="56"/>
    </row>
    <row r="74" spans="1:12" ht="12.75">
      <c r="A74" s="66"/>
      <c r="B74" s="56"/>
      <c r="C74" s="56"/>
      <c r="D74" s="56"/>
      <c r="E74" s="56"/>
      <c r="F74" s="56"/>
      <c r="G74" s="61"/>
      <c r="H74" s="56"/>
      <c r="I74" s="56"/>
      <c r="J74" s="56"/>
      <c r="K74" s="56"/>
      <c r="L74" s="56"/>
    </row>
    <row r="75" spans="1:12" ht="12.75">
      <c r="A75" s="62"/>
      <c r="B75" s="56"/>
      <c r="C75" s="56"/>
      <c r="D75" s="56"/>
      <c r="E75" s="56"/>
      <c r="F75" s="56"/>
      <c r="G75" s="61"/>
      <c r="H75" s="62"/>
      <c r="I75" s="62"/>
      <c r="J75" s="62"/>
      <c r="K75" s="62"/>
      <c r="L75" s="62"/>
    </row>
    <row r="76" spans="1:12" ht="12.75">
      <c r="A76" s="67"/>
      <c r="B76" s="4"/>
      <c r="C76" s="4"/>
      <c r="D76" s="4"/>
      <c r="E76" s="4"/>
      <c r="F76" s="4"/>
      <c r="G76" s="61"/>
      <c r="H76" s="67"/>
      <c r="I76" s="67"/>
      <c r="J76" s="67"/>
      <c r="K76" s="67"/>
      <c r="L76" s="67"/>
    </row>
    <row r="77" spans="1:12" ht="12.75">
      <c r="A77" s="67"/>
      <c r="B77" s="4"/>
      <c r="C77" s="4"/>
      <c r="D77" s="4"/>
      <c r="E77" s="4"/>
      <c r="F77" s="4"/>
      <c r="G77" s="61"/>
      <c r="H77" s="67"/>
      <c r="I77" s="67"/>
      <c r="J77" s="67"/>
      <c r="K77" s="67"/>
      <c r="L77" s="67"/>
    </row>
    <row r="78" spans="1:12" ht="12.75">
      <c r="A78" s="67"/>
      <c r="B78" s="4"/>
      <c r="C78" s="4"/>
      <c r="D78" s="4"/>
      <c r="E78" s="4"/>
      <c r="F78" s="4"/>
      <c r="G78" s="61"/>
      <c r="H78" s="67"/>
      <c r="I78" s="67"/>
      <c r="J78" s="67"/>
      <c r="K78" s="67"/>
      <c r="L78" s="67"/>
    </row>
    <row r="79" spans="1:12" ht="12.75">
      <c r="A79" s="67"/>
      <c r="B79" s="4"/>
      <c r="C79" s="4"/>
      <c r="D79" s="4"/>
      <c r="E79" s="4"/>
      <c r="F79" s="4"/>
      <c r="G79" s="61"/>
      <c r="H79" s="67"/>
      <c r="I79" s="67"/>
      <c r="J79" s="67"/>
      <c r="K79" s="67"/>
      <c r="L79" s="67"/>
    </row>
    <row r="80" spans="1:12" ht="12.75">
      <c r="A80" s="67"/>
      <c r="B80" s="4"/>
      <c r="C80" s="4"/>
      <c r="D80" s="4"/>
      <c r="E80" s="4"/>
      <c r="F80" s="4"/>
      <c r="G80" s="61"/>
      <c r="H80" s="67"/>
      <c r="I80" s="67"/>
      <c r="J80" s="67"/>
      <c r="K80" s="67"/>
      <c r="L80" s="67"/>
    </row>
    <row r="81" spans="1:12" ht="12.75">
      <c r="A81" s="67"/>
      <c r="B81" s="4"/>
      <c r="C81" s="4"/>
      <c r="D81" s="4"/>
      <c r="E81" s="4"/>
      <c r="F81" s="4"/>
      <c r="G81" s="61"/>
      <c r="H81" s="67"/>
      <c r="I81" s="67"/>
      <c r="J81" s="67"/>
      <c r="K81" s="67"/>
      <c r="L81" s="67"/>
    </row>
  </sheetData>
  <mergeCells count="2">
    <mergeCell ref="G2:L2"/>
    <mergeCell ref="B2:F2"/>
  </mergeCells>
  <printOptions/>
  <pageMargins left="0.75" right="0.75" top="1" bottom="1" header="0.5" footer="0.5"/>
  <pageSetup fitToHeight="1" fitToWidth="1" horizontalDpi="300" verticalDpi="3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 topLeftCell="A1">
      <pane ySplit="4" topLeftCell="BM5" activePane="bottomLeft" state="frozen"/>
      <selection pane="topLeft" activeCell="C63" sqref="C63:C66"/>
      <selection pane="bottomLeft" activeCell="H12" sqref="H12"/>
    </sheetView>
  </sheetViews>
  <sheetFormatPr defaultColWidth="9.140625" defaultRowHeight="12.75"/>
  <cols>
    <col min="1" max="1" width="13.57421875" style="2" bestFit="1" customWidth="1"/>
    <col min="2" max="4" width="9.140625" style="2" customWidth="1"/>
    <col min="5" max="5" width="9.140625" style="7" customWidth="1"/>
  </cols>
  <sheetData>
    <row r="1" spans="1:5" ht="12.75">
      <c r="A1" s="1" t="s">
        <v>0</v>
      </c>
      <c r="E1" s="3"/>
    </row>
    <row r="2" spans="1:5" ht="12.75">
      <c r="A2" s="1"/>
      <c r="C2" s="1" t="s">
        <v>1</v>
      </c>
      <c r="D2" s="1"/>
      <c r="E2" s="3"/>
    </row>
    <row r="3" spans="1:5" ht="12.75">
      <c r="A3" s="6"/>
      <c r="B3" s="7"/>
      <c r="C3" s="8"/>
      <c r="D3" s="9" t="s">
        <v>2</v>
      </c>
      <c r="E3" s="7" t="s">
        <v>3</v>
      </c>
    </row>
    <row r="4" spans="1:5" ht="13.5" thickBot="1">
      <c r="A4" s="10" t="s">
        <v>4</v>
      </c>
      <c r="B4" s="11" t="s">
        <v>5</v>
      </c>
      <c r="C4" s="11" t="s">
        <v>6</v>
      </c>
      <c r="D4" s="12" t="s">
        <v>7</v>
      </c>
      <c r="E4" s="11" t="s">
        <v>8</v>
      </c>
    </row>
    <row r="5" spans="1:5" ht="12.75">
      <c r="A5" s="16">
        <v>38721</v>
      </c>
      <c r="B5" s="15">
        <v>5.8</v>
      </c>
      <c r="C5" s="15">
        <v>1.6</v>
      </c>
      <c r="D5" s="15">
        <v>5.6</v>
      </c>
      <c r="E5" s="15">
        <v>11.5</v>
      </c>
    </row>
    <row r="6" spans="1:5" ht="12.75">
      <c r="A6" s="16">
        <v>38728</v>
      </c>
      <c r="B6" s="15">
        <v>8.3</v>
      </c>
      <c r="C6" s="15">
        <v>2</v>
      </c>
      <c r="D6" s="15">
        <v>7.3</v>
      </c>
      <c r="E6" s="15">
        <v>16.6</v>
      </c>
    </row>
    <row r="7" spans="1:5" ht="12.75">
      <c r="A7" s="16">
        <v>38735</v>
      </c>
      <c r="B7" s="15">
        <v>10.8</v>
      </c>
      <c r="C7" s="15">
        <v>2.9</v>
      </c>
      <c r="D7" s="15">
        <v>10.5</v>
      </c>
      <c r="E7" s="15">
        <v>19.3</v>
      </c>
    </row>
    <row r="8" spans="1:5" ht="12.75">
      <c r="A8" s="16">
        <v>38742</v>
      </c>
      <c r="B8" s="15">
        <v>12</v>
      </c>
      <c r="C8" s="15">
        <v>1.5</v>
      </c>
      <c r="D8" s="15">
        <v>10.9</v>
      </c>
      <c r="E8" s="15">
        <v>22.6</v>
      </c>
    </row>
    <row r="9" spans="1:5" ht="12.75">
      <c r="A9" s="16">
        <v>38749</v>
      </c>
      <c r="B9" s="15">
        <v>12.2</v>
      </c>
      <c r="C9" s="15">
        <v>2.7</v>
      </c>
      <c r="D9" s="15">
        <v>11.5</v>
      </c>
      <c r="E9" s="15">
        <v>13.8</v>
      </c>
    </row>
    <row r="10" spans="1:5" ht="12.75">
      <c r="A10" s="16">
        <v>38756</v>
      </c>
      <c r="B10" s="15">
        <v>15.2</v>
      </c>
      <c r="C10" s="15">
        <v>2.3</v>
      </c>
      <c r="D10" s="15">
        <v>14.6</v>
      </c>
      <c r="E10" s="15">
        <v>17.8</v>
      </c>
    </row>
    <row r="11" spans="1:5" ht="12.75">
      <c r="A11" s="16">
        <v>38763</v>
      </c>
      <c r="B11" s="15">
        <v>17.3</v>
      </c>
      <c r="C11" s="15">
        <v>2.8</v>
      </c>
      <c r="D11" s="15">
        <v>15.2</v>
      </c>
      <c r="E11" s="15">
        <v>19.8</v>
      </c>
    </row>
    <row r="12" spans="1:5" ht="12.75">
      <c r="A12" s="16">
        <v>38770</v>
      </c>
      <c r="B12" s="15">
        <v>17.6</v>
      </c>
      <c r="C12" s="15">
        <v>3.7</v>
      </c>
      <c r="D12" s="15">
        <v>16.7</v>
      </c>
      <c r="E12" s="15">
        <v>18.4</v>
      </c>
    </row>
    <row r="13" spans="1:5" ht="12.75">
      <c r="A13" s="16">
        <v>38777</v>
      </c>
      <c r="B13" s="15">
        <v>18.5</v>
      </c>
      <c r="C13" s="15">
        <v>3.1</v>
      </c>
      <c r="D13" s="15">
        <v>16.5</v>
      </c>
      <c r="E13" s="15">
        <v>14.7</v>
      </c>
    </row>
    <row r="14" spans="1:5" ht="12.75">
      <c r="A14" s="16">
        <v>38782</v>
      </c>
      <c r="B14" s="15"/>
      <c r="C14" s="15">
        <v>2.2</v>
      </c>
      <c r="D14" s="15"/>
      <c r="E14" s="15"/>
    </row>
    <row r="15" spans="1:5" ht="12.75">
      <c r="A15" s="16">
        <v>38784</v>
      </c>
      <c r="B15" s="15">
        <v>16.7</v>
      </c>
      <c r="C15" s="15"/>
      <c r="D15" s="15">
        <v>15.8</v>
      </c>
      <c r="E15" s="15">
        <v>15.3</v>
      </c>
    </row>
    <row r="16" spans="1:5" ht="12.75">
      <c r="A16" s="16">
        <v>38789</v>
      </c>
      <c r="B16" s="15"/>
      <c r="C16" s="15">
        <v>2.9</v>
      </c>
      <c r="D16" s="15"/>
      <c r="E16" s="15"/>
    </row>
    <row r="17" spans="1:5" ht="12.75">
      <c r="A17" s="16">
        <v>38791</v>
      </c>
      <c r="B17" s="15">
        <v>17.2</v>
      </c>
      <c r="C17" s="15"/>
      <c r="D17" s="15">
        <v>16.1</v>
      </c>
      <c r="E17" s="15">
        <v>14.5</v>
      </c>
    </row>
    <row r="18" spans="1:5" ht="12.75">
      <c r="A18" s="16">
        <v>38796</v>
      </c>
      <c r="B18" s="15"/>
      <c r="C18" s="15">
        <v>1.4</v>
      </c>
      <c r="D18" s="15"/>
      <c r="E18" s="15"/>
    </row>
    <row r="19" spans="1:5" ht="12.75">
      <c r="A19" s="16">
        <v>38798</v>
      </c>
      <c r="B19" s="15">
        <v>15.4</v>
      </c>
      <c r="C19" s="15"/>
      <c r="D19" s="15">
        <v>14.9</v>
      </c>
      <c r="E19" s="15">
        <v>14</v>
      </c>
    </row>
    <row r="20" spans="1:5" ht="12.75">
      <c r="A20" s="16">
        <v>38804</v>
      </c>
      <c r="B20" s="15"/>
      <c r="C20" s="15">
        <v>0.5</v>
      </c>
      <c r="D20" s="15"/>
      <c r="E20" s="15"/>
    </row>
    <row r="21" spans="1:5" ht="12.75">
      <c r="A21" s="16">
        <v>38805</v>
      </c>
      <c r="B21" s="15">
        <v>15.8</v>
      </c>
      <c r="C21" s="15"/>
      <c r="D21" s="15">
        <v>14.6</v>
      </c>
      <c r="E21" s="15">
        <v>12.7</v>
      </c>
    </row>
    <row r="22" spans="1:5" ht="12.75">
      <c r="A22" s="16">
        <v>38446</v>
      </c>
      <c r="B22" s="15"/>
      <c r="C22" s="15">
        <v>2.5</v>
      </c>
      <c r="D22" s="15"/>
      <c r="E22" s="15"/>
    </row>
    <row r="23" spans="1:5" ht="12.75">
      <c r="A23" s="16">
        <v>38812</v>
      </c>
      <c r="B23" s="15">
        <v>13.8</v>
      </c>
      <c r="C23" s="15"/>
      <c r="D23" s="15">
        <v>13.3</v>
      </c>
      <c r="E23" s="15">
        <v>16.3</v>
      </c>
    </row>
    <row r="24" spans="1:5" ht="12.75">
      <c r="A24" s="16">
        <v>38818</v>
      </c>
      <c r="B24" s="15"/>
      <c r="C24" s="15">
        <v>0.7</v>
      </c>
      <c r="D24" s="15"/>
      <c r="E24" s="15">
        <v>16</v>
      </c>
    </row>
    <row r="25" spans="1:5" ht="12.75">
      <c r="A25" s="16">
        <v>38819</v>
      </c>
      <c r="B25" s="15">
        <v>12.6</v>
      </c>
      <c r="C25" s="15"/>
      <c r="D25" s="15">
        <v>12.2</v>
      </c>
      <c r="E25" s="15">
        <v>16</v>
      </c>
    </row>
    <row r="26" spans="1:5" ht="12.75">
      <c r="A26" s="16">
        <v>38826</v>
      </c>
      <c r="B26" s="15">
        <v>12.6</v>
      </c>
      <c r="C26" s="15">
        <v>3.1</v>
      </c>
      <c r="D26" s="15">
        <v>12.5</v>
      </c>
      <c r="E26" s="15">
        <v>14.2</v>
      </c>
    </row>
    <row r="27" spans="1:5" ht="12.75">
      <c r="A27" s="16">
        <v>38833</v>
      </c>
      <c r="B27" s="15">
        <v>10.5</v>
      </c>
      <c r="C27" s="15">
        <v>2.2</v>
      </c>
      <c r="D27" s="15">
        <v>10.1</v>
      </c>
      <c r="E27" s="15">
        <v>18.6</v>
      </c>
    </row>
    <row r="28" spans="1:5" ht="12.75">
      <c r="A28" s="16">
        <v>38840</v>
      </c>
      <c r="B28" s="15">
        <v>8.6</v>
      </c>
      <c r="C28" s="15">
        <v>0.9</v>
      </c>
      <c r="D28" s="15">
        <v>7.2</v>
      </c>
      <c r="E28" s="15">
        <v>14.3</v>
      </c>
    </row>
    <row r="29" spans="1:5" ht="12.75">
      <c r="A29" s="16">
        <v>38847</v>
      </c>
      <c r="B29" s="15">
        <v>9.4</v>
      </c>
      <c r="C29" s="15">
        <v>0.8</v>
      </c>
      <c r="D29" s="15">
        <v>9</v>
      </c>
      <c r="E29" s="15">
        <v>15</v>
      </c>
    </row>
    <row r="30" spans="1:5" ht="12.75">
      <c r="A30" s="16">
        <v>38854</v>
      </c>
      <c r="B30" s="15">
        <v>10.7</v>
      </c>
      <c r="C30" s="15">
        <v>0.4</v>
      </c>
      <c r="D30" s="15">
        <v>9.3</v>
      </c>
      <c r="E30" s="15">
        <v>11.4</v>
      </c>
    </row>
    <row r="31" spans="1:5" ht="12.75">
      <c r="A31" s="16">
        <v>38861</v>
      </c>
      <c r="B31" s="15">
        <v>11.1</v>
      </c>
      <c r="C31" s="15">
        <v>4.9</v>
      </c>
      <c r="D31" s="15">
        <v>10.9</v>
      </c>
      <c r="E31" s="15">
        <v>10.2</v>
      </c>
    </row>
    <row r="32" spans="1:5" ht="12.75">
      <c r="A32" s="16">
        <v>38867</v>
      </c>
      <c r="B32" s="15"/>
      <c r="C32" s="15">
        <v>1.7</v>
      </c>
      <c r="D32" s="15">
        <v>7</v>
      </c>
      <c r="E32" s="15"/>
    </row>
    <row r="33" spans="1:5" ht="12.75">
      <c r="A33" s="16">
        <v>38868</v>
      </c>
      <c r="B33" s="15">
        <v>11.3</v>
      </c>
      <c r="C33" s="15"/>
      <c r="D33" s="15"/>
      <c r="E33" s="15">
        <v>13.6</v>
      </c>
    </row>
    <row r="34" spans="1:5" ht="12.75">
      <c r="A34" s="16">
        <v>38874</v>
      </c>
      <c r="B34" s="15"/>
      <c r="C34" s="15">
        <v>2.5</v>
      </c>
      <c r="D34" s="15">
        <v>5.5</v>
      </c>
      <c r="E34" s="15"/>
    </row>
    <row r="35" spans="1:5" ht="12.75">
      <c r="A35" s="16">
        <v>38875</v>
      </c>
      <c r="B35" s="15">
        <v>7.6</v>
      </c>
      <c r="C35" s="15"/>
      <c r="D35" s="15"/>
      <c r="E35" s="15">
        <v>10.9</v>
      </c>
    </row>
    <row r="36" spans="1:5" ht="12.75">
      <c r="A36" s="16">
        <v>38882</v>
      </c>
      <c r="B36" s="15">
        <v>0.4</v>
      </c>
      <c r="C36" s="15">
        <v>1.7</v>
      </c>
      <c r="D36" s="15">
        <v>0.4</v>
      </c>
      <c r="E36" s="15">
        <v>14</v>
      </c>
    </row>
    <row r="37" spans="1:5" ht="12.75">
      <c r="A37" s="16">
        <v>38889</v>
      </c>
      <c r="B37" s="15">
        <v>0.4</v>
      </c>
      <c r="C37" s="15">
        <v>0.7</v>
      </c>
      <c r="D37" s="15">
        <v>0.4</v>
      </c>
      <c r="E37" s="15">
        <v>8.2</v>
      </c>
    </row>
    <row r="38" spans="1:5" ht="12.75">
      <c r="A38" s="16">
        <v>38896</v>
      </c>
      <c r="B38" s="15">
        <v>0.4</v>
      </c>
      <c r="C38" s="15">
        <v>0.7</v>
      </c>
      <c r="D38" s="15">
        <v>0.5</v>
      </c>
      <c r="E38" s="15">
        <v>13</v>
      </c>
    </row>
    <row r="39" spans="1:5" ht="12.75">
      <c r="A39" s="16">
        <v>38903</v>
      </c>
      <c r="B39" s="15">
        <v>0.4</v>
      </c>
      <c r="C39" s="15"/>
      <c r="D39" s="15"/>
      <c r="E39" s="15">
        <v>9.5</v>
      </c>
    </row>
    <row r="40" spans="1:5" ht="12.75">
      <c r="A40" s="16">
        <v>38910</v>
      </c>
      <c r="B40" s="15">
        <v>0.4</v>
      </c>
      <c r="C40" s="15"/>
      <c r="D40" s="15"/>
      <c r="E40" s="15">
        <v>11.5</v>
      </c>
    </row>
    <row r="41" spans="1:5" ht="12.75">
      <c r="A41" s="16">
        <v>38917</v>
      </c>
      <c r="B41" s="15">
        <v>0.4</v>
      </c>
      <c r="C41" s="15"/>
      <c r="D41" s="15"/>
      <c r="E41" s="15">
        <v>13.9</v>
      </c>
    </row>
    <row r="42" spans="1:5" ht="13.5" customHeight="1">
      <c r="A42" s="16">
        <v>38924</v>
      </c>
      <c r="B42" s="15">
        <v>0.9</v>
      </c>
      <c r="C42" s="15"/>
      <c r="D42" s="15"/>
      <c r="E42" s="15">
        <v>12.2</v>
      </c>
    </row>
    <row r="43" spans="1:5" ht="12.75">
      <c r="A43" s="16">
        <v>38931</v>
      </c>
      <c r="B43" s="15">
        <v>1.1</v>
      </c>
      <c r="C43" s="15"/>
      <c r="D43" s="15"/>
      <c r="E43" s="15">
        <v>10.8</v>
      </c>
    </row>
    <row r="44" spans="1:5" ht="12.75">
      <c r="A44" s="16">
        <v>38938</v>
      </c>
      <c r="B44" s="15">
        <v>1</v>
      </c>
      <c r="C44" s="15"/>
      <c r="D44" s="15"/>
      <c r="E44" s="15">
        <v>8</v>
      </c>
    </row>
    <row r="45" spans="1:5" ht="12.75">
      <c r="A45" s="16">
        <v>38945</v>
      </c>
      <c r="B45" s="15">
        <v>0.5</v>
      </c>
      <c r="C45" s="15"/>
      <c r="D45" s="15"/>
      <c r="E45" s="15">
        <v>12.1</v>
      </c>
    </row>
    <row r="46" spans="1:5" ht="12.75">
      <c r="A46" s="16">
        <v>38952</v>
      </c>
      <c r="B46" s="15">
        <v>0.4</v>
      </c>
      <c r="C46" s="15"/>
      <c r="D46" s="15"/>
      <c r="E46" s="15">
        <v>12.5</v>
      </c>
    </row>
    <row r="47" spans="1:5" ht="12.75">
      <c r="A47" s="16">
        <v>38960</v>
      </c>
      <c r="B47" s="15">
        <v>1</v>
      </c>
      <c r="C47" s="15"/>
      <c r="D47" s="15"/>
      <c r="E47" s="15">
        <v>13.2</v>
      </c>
    </row>
    <row r="48" spans="1:5" ht="12.75">
      <c r="A48" s="16">
        <v>38966</v>
      </c>
      <c r="B48" s="15">
        <v>2.2</v>
      </c>
      <c r="C48" s="15"/>
      <c r="D48" s="15"/>
      <c r="E48" s="15">
        <v>15.9</v>
      </c>
    </row>
    <row r="49" spans="1:5" ht="12.75">
      <c r="A49" s="16">
        <v>38973</v>
      </c>
      <c r="B49" s="15">
        <v>3.7</v>
      </c>
      <c r="C49" s="15"/>
      <c r="D49" s="15"/>
      <c r="E49" s="15">
        <v>15.8</v>
      </c>
    </row>
    <row r="50" spans="1:5" ht="12.75">
      <c r="A50" s="16">
        <v>38980</v>
      </c>
      <c r="B50" s="15">
        <v>3.8</v>
      </c>
      <c r="C50" s="15"/>
      <c r="D50" s="15"/>
      <c r="E50" s="15">
        <v>17.3</v>
      </c>
    </row>
    <row r="51" spans="1:5" ht="12.75">
      <c r="A51" s="16">
        <v>38987</v>
      </c>
      <c r="B51" s="15">
        <v>0.6</v>
      </c>
      <c r="C51" s="15"/>
      <c r="D51" s="15"/>
      <c r="E51" s="15">
        <v>19.9</v>
      </c>
    </row>
    <row r="52" spans="1:5" ht="12.75">
      <c r="A52" s="16">
        <v>38994</v>
      </c>
      <c r="B52" s="15">
        <v>0.4</v>
      </c>
      <c r="C52" s="15">
        <v>1.6</v>
      </c>
      <c r="D52" s="15">
        <v>1.2</v>
      </c>
      <c r="E52" s="15">
        <v>15.2</v>
      </c>
    </row>
    <row r="53" spans="1:5" ht="12.75">
      <c r="A53" s="16">
        <v>39001</v>
      </c>
      <c r="B53" s="15">
        <v>0.4</v>
      </c>
      <c r="C53" s="15">
        <v>1.4</v>
      </c>
      <c r="D53" s="15">
        <v>0.9</v>
      </c>
      <c r="E53" s="15">
        <v>20.2</v>
      </c>
    </row>
    <row r="54" spans="1:5" ht="12.75">
      <c r="A54" s="16">
        <v>39008</v>
      </c>
      <c r="B54" s="15">
        <v>0.4</v>
      </c>
      <c r="C54" s="15">
        <v>2.8</v>
      </c>
      <c r="D54" s="15">
        <v>0.6</v>
      </c>
      <c r="E54" s="15">
        <v>22.4</v>
      </c>
    </row>
    <row r="55" spans="1:5" ht="12.75">
      <c r="A55" s="16">
        <v>39015</v>
      </c>
      <c r="B55" s="15">
        <v>0.5</v>
      </c>
      <c r="C55" s="15">
        <v>0.8</v>
      </c>
      <c r="D55" s="15">
        <v>1</v>
      </c>
      <c r="E55" s="15">
        <v>20.6</v>
      </c>
    </row>
    <row r="56" spans="1:5" ht="12.75">
      <c r="A56" s="16">
        <v>39022</v>
      </c>
      <c r="B56" s="15">
        <v>2.6</v>
      </c>
      <c r="C56" s="15">
        <v>0.4</v>
      </c>
      <c r="D56" s="15">
        <v>2.7</v>
      </c>
      <c r="E56" s="15">
        <v>22.6</v>
      </c>
    </row>
    <row r="57" spans="1:5" ht="12.75">
      <c r="A57" s="16">
        <v>39029</v>
      </c>
      <c r="B57" s="15">
        <v>6</v>
      </c>
      <c r="C57" s="15">
        <v>0.4</v>
      </c>
      <c r="D57" s="15">
        <v>4.1</v>
      </c>
      <c r="E57" s="15">
        <v>24.5</v>
      </c>
    </row>
    <row r="58" spans="1:5" ht="12.75">
      <c r="A58" s="16">
        <v>39036</v>
      </c>
      <c r="B58" s="15">
        <v>11</v>
      </c>
      <c r="C58" s="15">
        <v>2.1</v>
      </c>
      <c r="D58" s="15">
        <v>10.4</v>
      </c>
      <c r="E58" s="15">
        <v>26</v>
      </c>
    </row>
    <row r="59" spans="1:5" ht="12.75">
      <c r="A59" s="16">
        <v>39042</v>
      </c>
      <c r="B59" s="15">
        <v>12.2</v>
      </c>
      <c r="C59" s="15">
        <v>5.5</v>
      </c>
      <c r="D59" s="15">
        <v>12.3</v>
      </c>
      <c r="E59" s="15">
        <v>21.3</v>
      </c>
    </row>
    <row r="60" spans="1:5" ht="12.75">
      <c r="A60" s="16">
        <v>39050</v>
      </c>
      <c r="B60" s="15">
        <v>14.2</v>
      </c>
      <c r="C60" s="15">
        <v>9.2</v>
      </c>
      <c r="D60" s="15">
        <v>14.5</v>
      </c>
      <c r="E60" s="15">
        <v>21.4</v>
      </c>
    </row>
    <row r="61" spans="1:5" ht="12.75">
      <c r="A61" s="16">
        <v>39057</v>
      </c>
      <c r="B61" s="15">
        <v>16.1</v>
      </c>
      <c r="C61" s="15">
        <v>10.3</v>
      </c>
      <c r="D61" s="15">
        <v>16.1</v>
      </c>
      <c r="E61" s="15">
        <v>23.9</v>
      </c>
    </row>
    <row r="62" spans="1:5" ht="12.75">
      <c r="A62" s="18">
        <v>39064</v>
      </c>
      <c r="B62" s="15">
        <v>16.4</v>
      </c>
      <c r="C62" s="15">
        <v>13.1</v>
      </c>
      <c r="D62" s="15">
        <v>16</v>
      </c>
      <c r="E62" s="15">
        <v>19.2</v>
      </c>
    </row>
    <row r="63" spans="1:5" ht="12.75">
      <c r="A63" s="18">
        <v>39072</v>
      </c>
      <c r="B63" s="15">
        <v>16.4</v>
      </c>
      <c r="C63" s="15">
        <v>11.4</v>
      </c>
      <c r="D63" s="15">
        <v>16.5</v>
      </c>
      <c r="E63" s="15">
        <v>19.7</v>
      </c>
    </row>
    <row r="64" spans="1:5" ht="12.75">
      <c r="A64" s="16">
        <v>39079</v>
      </c>
      <c r="B64" s="15">
        <v>13.8</v>
      </c>
      <c r="C64" s="15">
        <v>14.4</v>
      </c>
      <c r="D64" s="15">
        <v>13.8</v>
      </c>
      <c r="E64" s="15">
        <v>12.4</v>
      </c>
    </row>
    <row r="65" spans="1:5" ht="12.75">
      <c r="A65" s="19"/>
      <c r="E65" s="3"/>
    </row>
    <row r="66" spans="1:5" ht="12.75">
      <c r="A66" s="20" t="s">
        <v>11</v>
      </c>
      <c r="B66" s="21">
        <f>AVERAGE(B5:B64)</f>
        <v>8.057692307692305</v>
      </c>
      <c r="C66" s="21">
        <f>AVERAGE(C5:C64)</f>
        <v>3.2256410256410257</v>
      </c>
      <c r="D66" s="21">
        <f>AVERAGE(D5:D64)</f>
        <v>9.707692307692307</v>
      </c>
      <c r="E66" s="21">
        <f>AVERAGE(E5:E64)</f>
        <v>15.937735849056603</v>
      </c>
    </row>
    <row r="67" spans="1:5" ht="12.75">
      <c r="A67" s="20" t="s">
        <v>12</v>
      </c>
      <c r="B67" s="21">
        <f>MAX(B5:B64)</f>
        <v>18.5</v>
      </c>
      <c r="C67" s="21">
        <f>MAX(C5:C64)</f>
        <v>14.4</v>
      </c>
      <c r="D67" s="21">
        <f>MAX(D5:D64)</f>
        <v>16.7</v>
      </c>
      <c r="E67" s="21">
        <f>MAX(E5:E64)</f>
        <v>26</v>
      </c>
    </row>
    <row r="68" spans="1:5" ht="12.75">
      <c r="A68" s="20" t="s">
        <v>13</v>
      </c>
      <c r="B68" s="21">
        <f>MIN(B5:B64)</f>
        <v>0.4</v>
      </c>
      <c r="C68" s="21">
        <f>MIN(C5:C64)</f>
        <v>0.4</v>
      </c>
      <c r="D68" s="21">
        <f>MIN(D5:D64)</f>
        <v>0.4</v>
      </c>
      <c r="E68" s="21">
        <f>MIN(E5:E64)</f>
        <v>8</v>
      </c>
    </row>
  </sheetData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C1">
      <pane ySplit="4" topLeftCell="BM5" activePane="bottomLeft" state="frozen"/>
      <selection pane="topLeft" activeCell="C63" sqref="C63:C66"/>
      <selection pane="bottomLeft" activeCell="P8" sqref="P8"/>
    </sheetView>
  </sheetViews>
  <sheetFormatPr defaultColWidth="9.140625" defaultRowHeight="12.75"/>
  <cols>
    <col min="1" max="1" width="12.8515625" style="2" customWidth="1"/>
    <col min="2" max="6" width="9.140625" style="2" customWidth="1"/>
    <col min="7" max="7" width="9.140625" style="22" customWidth="1"/>
  </cols>
  <sheetData>
    <row r="1" spans="1:12" ht="12.75">
      <c r="A1" s="1" t="s">
        <v>14</v>
      </c>
      <c r="H1" s="23"/>
      <c r="I1" s="23"/>
      <c r="J1" s="23"/>
      <c r="K1" s="23"/>
      <c r="L1" s="23"/>
    </row>
    <row r="2" spans="1:13" ht="12.75">
      <c r="A2" s="25"/>
      <c r="B2" s="102" t="s">
        <v>15</v>
      </c>
      <c r="C2" s="102"/>
      <c r="D2" s="102"/>
      <c r="E2" s="102"/>
      <c r="F2" s="102"/>
      <c r="G2" s="100" t="s">
        <v>16</v>
      </c>
      <c r="H2" s="101"/>
      <c r="I2" s="101"/>
      <c r="J2" s="101"/>
      <c r="K2" s="101"/>
      <c r="L2" s="101"/>
      <c r="M2" s="26"/>
    </row>
    <row r="3" spans="1:14" ht="12.75">
      <c r="A3" s="68"/>
      <c r="B3" s="28" t="s">
        <v>3</v>
      </c>
      <c r="C3" s="28"/>
      <c r="D3" s="29"/>
      <c r="E3" s="30"/>
      <c r="F3" s="30"/>
      <c r="G3" s="31" t="s">
        <v>3</v>
      </c>
      <c r="H3" s="32"/>
      <c r="I3" s="32"/>
      <c r="J3" s="33"/>
      <c r="K3" s="33"/>
      <c r="L3" s="33"/>
      <c r="N3" s="77" t="s">
        <v>26</v>
      </c>
    </row>
    <row r="4" spans="1:15" ht="13.5" thickBot="1">
      <c r="A4" s="34" t="s">
        <v>4</v>
      </c>
      <c r="B4" s="35" t="s">
        <v>8</v>
      </c>
      <c r="C4" s="35" t="s">
        <v>5</v>
      </c>
      <c r="D4" s="35" t="s">
        <v>6</v>
      </c>
      <c r="E4" s="35" t="s">
        <v>9</v>
      </c>
      <c r="F4" s="35" t="s">
        <v>10</v>
      </c>
      <c r="G4" s="69" t="s">
        <v>8</v>
      </c>
      <c r="H4" s="37" t="s">
        <v>5</v>
      </c>
      <c r="I4" s="37" t="s">
        <v>17</v>
      </c>
      <c r="J4" s="37" t="s">
        <v>6</v>
      </c>
      <c r="K4" s="35" t="s">
        <v>9</v>
      </c>
      <c r="L4" s="35" t="s">
        <v>10</v>
      </c>
      <c r="N4" s="90" t="s">
        <v>5</v>
      </c>
      <c r="O4" s="91" t="s">
        <v>6</v>
      </c>
    </row>
    <row r="5" spans="1:15" ht="12.75">
      <c r="A5" s="18">
        <v>38721</v>
      </c>
      <c r="B5" s="15">
        <v>2.99</v>
      </c>
      <c r="C5" s="38">
        <v>2.6</v>
      </c>
      <c r="D5" s="38">
        <v>2.52</v>
      </c>
      <c r="E5" s="39"/>
      <c r="F5" s="40"/>
      <c r="G5" s="45">
        <v>4.38</v>
      </c>
      <c r="H5" s="38">
        <v>3.6</v>
      </c>
      <c r="I5" s="38">
        <v>4.15</v>
      </c>
      <c r="J5" s="38">
        <v>3</v>
      </c>
      <c r="K5" s="43"/>
      <c r="L5" s="38"/>
      <c r="N5" s="89">
        <f>C5/H5</f>
        <v>0.7222222222222222</v>
      </c>
      <c r="O5" s="89">
        <f>D5/J5</f>
        <v>0.84</v>
      </c>
    </row>
    <row r="6" spans="1:15" ht="12.75">
      <c r="A6" s="18">
        <v>38728</v>
      </c>
      <c r="B6" s="15"/>
      <c r="C6" s="38"/>
      <c r="D6" s="38"/>
      <c r="E6" s="39"/>
      <c r="F6" s="40"/>
      <c r="G6" s="44">
        <v>6.17</v>
      </c>
      <c r="H6" s="38">
        <v>4.02</v>
      </c>
      <c r="I6" s="38">
        <v>4.26</v>
      </c>
      <c r="J6" s="38">
        <v>2.72</v>
      </c>
      <c r="K6" s="43"/>
      <c r="L6" s="38"/>
      <c r="N6" s="89"/>
      <c r="O6" s="89"/>
    </row>
    <row r="7" spans="1:15" ht="12.75">
      <c r="A7" s="18">
        <v>38735</v>
      </c>
      <c r="B7" s="15"/>
      <c r="C7" s="38"/>
      <c r="D7" s="38"/>
      <c r="E7" s="39"/>
      <c r="F7" s="40"/>
      <c r="G7" s="44"/>
      <c r="H7" s="38">
        <v>4.1</v>
      </c>
      <c r="I7" s="38">
        <v>4.1</v>
      </c>
      <c r="J7" s="38">
        <v>2.09</v>
      </c>
      <c r="K7" s="43"/>
      <c r="L7" s="38"/>
      <c r="N7" s="89"/>
      <c r="O7" s="89"/>
    </row>
    <row r="8" spans="1:15" ht="12.75">
      <c r="A8" s="18">
        <v>38742</v>
      </c>
      <c r="B8" s="15"/>
      <c r="C8" s="38"/>
      <c r="D8" s="38"/>
      <c r="E8" s="39"/>
      <c r="F8" s="40"/>
      <c r="G8" s="45">
        <v>6.23</v>
      </c>
      <c r="H8" s="38">
        <v>4.36</v>
      </c>
      <c r="I8" s="38">
        <v>4.6</v>
      </c>
      <c r="J8" s="38">
        <v>3.45</v>
      </c>
      <c r="K8" s="43"/>
      <c r="L8" s="38"/>
      <c r="N8" s="89"/>
      <c r="O8" s="89"/>
    </row>
    <row r="9" spans="1:15" ht="12.75">
      <c r="A9" s="18">
        <v>38749</v>
      </c>
      <c r="B9" s="15">
        <v>2.8</v>
      </c>
      <c r="C9" s="38">
        <v>3.24</v>
      </c>
      <c r="D9" s="38"/>
      <c r="E9" s="39"/>
      <c r="F9" s="40"/>
      <c r="G9" s="45">
        <v>4.63</v>
      </c>
      <c r="H9" s="38">
        <v>4.37</v>
      </c>
      <c r="I9" s="38">
        <v>4.34</v>
      </c>
      <c r="J9" s="38">
        <v>3.6</v>
      </c>
      <c r="K9" s="43"/>
      <c r="L9" s="38"/>
      <c r="N9" s="89">
        <f>C9/H9</f>
        <v>0.7414187643020596</v>
      </c>
      <c r="O9" s="89"/>
    </row>
    <row r="10" spans="1:15" ht="12.75">
      <c r="A10" s="18">
        <v>38756</v>
      </c>
      <c r="B10" s="15"/>
      <c r="C10" s="38"/>
      <c r="D10" s="38">
        <v>3.52</v>
      </c>
      <c r="E10" s="39"/>
      <c r="F10" s="40"/>
      <c r="G10" s="45">
        <v>4.67</v>
      </c>
      <c r="H10" s="38">
        <v>4.62</v>
      </c>
      <c r="I10" s="38">
        <v>4.54</v>
      </c>
      <c r="J10" s="38">
        <v>4.04</v>
      </c>
      <c r="K10" s="43"/>
      <c r="L10" s="38"/>
      <c r="N10" s="89"/>
      <c r="O10" s="89">
        <f>D10/J10</f>
        <v>0.8712871287128713</v>
      </c>
    </row>
    <row r="11" spans="1:15" ht="12.75">
      <c r="A11" s="18">
        <v>38763</v>
      </c>
      <c r="B11" s="15"/>
      <c r="C11" s="38"/>
      <c r="D11" s="38"/>
      <c r="E11" s="39"/>
      <c r="F11" s="40"/>
      <c r="G11" s="45">
        <v>6.14</v>
      </c>
      <c r="H11" s="38">
        <v>4.59</v>
      </c>
      <c r="I11" s="38">
        <v>4.75</v>
      </c>
      <c r="J11" s="38">
        <v>3.96</v>
      </c>
      <c r="K11" s="43"/>
      <c r="L11" s="38"/>
      <c r="N11" s="89"/>
      <c r="O11" s="89"/>
    </row>
    <row r="12" spans="1:15" ht="12.75">
      <c r="A12" s="18">
        <v>38770</v>
      </c>
      <c r="B12" s="15"/>
      <c r="C12" s="38"/>
      <c r="D12" s="38"/>
      <c r="E12" s="39"/>
      <c r="F12" s="40"/>
      <c r="G12" s="45">
        <v>5.43</v>
      </c>
      <c r="H12" s="38">
        <v>4.82</v>
      </c>
      <c r="I12" s="38">
        <v>4.94</v>
      </c>
      <c r="J12" s="38">
        <v>4.2</v>
      </c>
      <c r="K12" s="43"/>
      <c r="L12" s="38"/>
      <c r="N12" s="89"/>
      <c r="O12" s="89"/>
    </row>
    <row r="13" spans="1:15" ht="12.75">
      <c r="A13" s="18">
        <v>38777</v>
      </c>
      <c r="B13" s="15">
        <v>2.58</v>
      </c>
      <c r="C13" s="38">
        <v>3.76</v>
      </c>
      <c r="D13" s="38"/>
      <c r="E13" s="39"/>
      <c r="F13" s="40"/>
      <c r="G13" s="45">
        <v>4.17</v>
      </c>
      <c r="H13" s="38">
        <v>4.81</v>
      </c>
      <c r="I13" s="38">
        <v>4.65</v>
      </c>
      <c r="J13" s="38">
        <v>4.19</v>
      </c>
      <c r="K13" s="43"/>
      <c r="L13" s="38"/>
      <c r="N13" s="89">
        <f>C13/H13</f>
        <v>0.7817047817047817</v>
      </c>
      <c r="O13" s="89"/>
    </row>
    <row r="14" spans="1:15" ht="12.75">
      <c r="A14" s="18">
        <v>38784</v>
      </c>
      <c r="B14" s="15"/>
      <c r="C14" s="38"/>
      <c r="D14" s="38"/>
      <c r="E14" s="39"/>
      <c r="F14" s="40"/>
      <c r="G14" s="45">
        <v>5.02</v>
      </c>
      <c r="H14" s="38">
        <v>4.84</v>
      </c>
      <c r="I14" s="38">
        <v>5</v>
      </c>
      <c r="J14" s="38">
        <v>4.49</v>
      </c>
      <c r="K14" s="43"/>
      <c r="L14" s="38"/>
      <c r="N14" s="89"/>
      <c r="O14" s="89"/>
    </row>
    <row r="15" spans="1:15" ht="12.75">
      <c r="A15" s="18">
        <v>38791</v>
      </c>
      <c r="B15" s="15"/>
      <c r="C15" s="38"/>
      <c r="D15" s="38"/>
      <c r="E15" s="39"/>
      <c r="F15" s="40"/>
      <c r="G15" s="45">
        <v>5.66</v>
      </c>
      <c r="H15" s="38">
        <v>4.9</v>
      </c>
      <c r="I15" s="38">
        <v>4.9</v>
      </c>
      <c r="J15" s="38">
        <v>4.3</v>
      </c>
      <c r="K15" s="43"/>
      <c r="L15" s="38"/>
      <c r="N15" s="89"/>
      <c r="O15" s="89"/>
    </row>
    <row r="16" spans="1:15" ht="12.75">
      <c r="A16" s="18">
        <v>38798</v>
      </c>
      <c r="B16" s="15"/>
      <c r="C16" s="38"/>
      <c r="D16" s="38"/>
      <c r="E16" s="40"/>
      <c r="F16" s="40"/>
      <c r="G16" s="45">
        <v>5.22</v>
      </c>
      <c r="H16" s="38">
        <v>4.84</v>
      </c>
      <c r="I16" s="38">
        <v>4.84</v>
      </c>
      <c r="J16" s="38">
        <v>1.6</v>
      </c>
      <c r="K16" s="38"/>
      <c r="L16" s="38"/>
      <c r="N16" s="89"/>
      <c r="O16" s="89"/>
    </row>
    <row r="17" spans="1:15" ht="12.75">
      <c r="A17" s="18">
        <v>38805</v>
      </c>
      <c r="B17" s="15"/>
      <c r="C17" s="38"/>
      <c r="D17" s="38"/>
      <c r="E17" s="40"/>
      <c r="F17" s="40"/>
      <c r="G17" s="45">
        <v>3.76</v>
      </c>
      <c r="H17" s="38">
        <v>4.71</v>
      </c>
      <c r="I17" s="38">
        <v>4.59</v>
      </c>
      <c r="J17" s="38">
        <v>1.42</v>
      </c>
      <c r="K17" s="38"/>
      <c r="L17" s="38"/>
      <c r="N17" s="89"/>
      <c r="O17" s="89"/>
    </row>
    <row r="18" spans="1:15" ht="12.75">
      <c r="A18" s="18">
        <v>38812</v>
      </c>
      <c r="B18" s="15">
        <v>3.1</v>
      </c>
      <c r="C18" s="38">
        <v>3.8</v>
      </c>
      <c r="D18" s="38"/>
      <c r="E18" s="40"/>
      <c r="F18" s="40"/>
      <c r="G18" s="45">
        <v>4.86</v>
      </c>
      <c r="H18" s="38">
        <v>4.7</v>
      </c>
      <c r="I18" s="38">
        <v>4.7</v>
      </c>
      <c r="J18" s="38">
        <v>2.56</v>
      </c>
      <c r="K18" s="38"/>
      <c r="L18" s="38"/>
      <c r="N18" s="89">
        <f>C18/H18</f>
        <v>0.8085106382978723</v>
      </c>
      <c r="O18" s="89"/>
    </row>
    <row r="19" spans="1:15" ht="12.75">
      <c r="A19" s="18">
        <v>38819</v>
      </c>
      <c r="B19" s="15"/>
      <c r="C19" s="38"/>
      <c r="D19" s="38"/>
      <c r="E19" s="40"/>
      <c r="F19" s="40"/>
      <c r="G19" s="45">
        <v>5.48</v>
      </c>
      <c r="H19" s="38">
        <v>4.54</v>
      </c>
      <c r="I19" s="38">
        <v>4.46</v>
      </c>
      <c r="J19" s="38">
        <v>1.89</v>
      </c>
      <c r="K19" s="38"/>
      <c r="L19" s="38"/>
      <c r="N19" s="89"/>
      <c r="O19" s="89"/>
    </row>
    <row r="20" spans="1:15" ht="12.75">
      <c r="A20" s="18">
        <v>38826</v>
      </c>
      <c r="B20" s="15"/>
      <c r="C20" s="38"/>
      <c r="D20" s="38"/>
      <c r="E20" s="40"/>
      <c r="F20" s="40"/>
      <c r="G20" s="45">
        <v>4.79</v>
      </c>
      <c r="H20" s="38">
        <v>4.45</v>
      </c>
      <c r="I20" s="38">
        <v>4.47</v>
      </c>
      <c r="J20" s="38">
        <v>3.22</v>
      </c>
      <c r="K20" s="38"/>
      <c r="L20" s="38"/>
      <c r="N20" s="89"/>
      <c r="O20" s="89"/>
    </row>
    <row r="21" spans="1:15" ht="12.75">
      <c r="A21" s="18">
        <v>38833</v>
      </c>
      <c r="B21" s="15"/>
      <c r="C21" s="38"/>
      <c r="D21" s="38"/>
      <c r="E21" s="40"/>
      <c r="F21" s="40"/>
      <c r="G21" s="45">
        <v>5.59</v>
      </c>
      <c r="H21" s="38">
        <v>4.49</v>
      </c>
      <c r="I21" s="38">
        <v>4.12</v>
      </c>
      <c r="J21" s="38">
        <v>3.52</v>
      </c>
      <c r="K21" s="38"/>
      <c r="L21" s="38"/>
      <c r="N21" s="89"/>
      <c r="O21" s="89"/>
    </row>
    <row r="22" spans="1:15" ht="12.75">
      <c r="A22" s="18">
        <v>38840</v>
      </c>
      <c r="B22" s="15">
        <v>2.35</v>
      </c>
      <c r="C22" s="38">
        <v>2.14</v>
      </c>
      <c r="D22" s="38"/>
      <c r="E22" s="40"/>
      <c r="F22" s="40"/>
      <c r="G22" s="45">
        <v>4.19</v>
      </c>
      <c r="H22" s="38">
        <v>4.01</v>
      </c>
      <c r="I22" s="38">
        <v>4.44</v>
      </c>
      <c r="J22" s="38">
        <v>3.19</v>
      </c>
      <c r="K22" s="38"/>
      <c r="L22" s="38"/>
      <c r="N22" s="89">
        <f>C22/H22</f>
        <v>0.5336658354114714</v>
      </c>
      <c r="O22" s="89"/>
    </row>
    <row r="23" spans="1:15" ht="12.75">
      <c r="A23" s="18">
        <v>38847</v>
      </c>
      <c r="B23" s="15"/>
      <c r="C23" s="38"/>
      <c r="D23" s="38"/>
      <c r="E23" s="40"/>
      <c r="F23" s="40"/>
      <c r="G23" s="45">
        <v>25.8</v>
      </c>
      <c r="H23" s="38">
        <v>4.06</v>
      </c>
      <c r="I23" s="38">
        <v>3.96</v>
      </c>
      <c r="J23" s="38">
        <v>2.94</v>
      </c>
      <c r="K23" s="38"/>
      <c r="L23" s="38"/>
      <c r="N23" s="89"/>
      <c r="O23" s="89"/>
    </row>
    <row r="24" spans="1:15" ht="12.75">
      <c r="A24" s="18">
        <v>38854</v>
      </c>
      <c r="B24" s="15"/>
      <c r="C24" s="38"/>
      <c r="D24" s="38"/>
      <c r="E24" s="40"/>
      <c r="F24" s="40"/>
      <c r="G24" s="45">
        <v>3.93</v>
      </c>
      <c r="H24" s="38">
        <v>4.57</v>
      </c>
      <c r="I24" s="38">
        <v>4.63</v>
      </c>
      <c r="J24" s="38">
        <v>3.59</v>
      </c>
      <c r="K24" s="38"/>
      <c r="L24" s="38"/>
      <c r="N24" s="89"/>
      <c r="O24" s="89"/>
    </row>
    <row r="25" spans="1:15" ht="12.75">
      <c r="A25" s="18">
        <v>38861</v>
      </c>
      <c r="B25" s="15"/>
      <c r="C25" s="38"/>
      <c r="D25" s="38"/>
      <c r="E25" s="40"/>
      <c r="F25" s="40"/>
      <c r="G25" s="45">
        <v>3.13</v>
      </c>
      <c r="H25" s="38">
        <v>5.14</v>
      </c>
      <c r="I25" s="38">
        <v>5.21</v>
      </c>
      <c r="J25" s="38">
        <v>6.72</v>
      </c>
      <c r="K25" s="38"/>
      <c r="L25" s="38"/>
      <c r="N25" s="89"/>
      <c r="O25" s="89"/>
    </row>
    <row r="26" spans="1:15" ht="12.75">
      <c r="A26" s="18">
        <v>38867</v>
      </c>
      <c r="B26" s="15"/>
      <c r="C26" s="38"/>
      <c r="D26" s="38">
        <v>4.38</v>
      </c>
      <c r="E26" s="40"/>
      <c r="F26" s="40"/>
      <c r="G26" s="45"/>
      <c r="H26" s="38"/>
      <c r="I26" s="38">
        <v>3.89</v>
      </c>
      <c r="J26" s="38">
        <v>4.52</v>
      </c>
      <c r="K26" s="38"/>
      <c r="L26" s="38"/>
      <c r="N26" s="89"/>
      <c r="O26" s="89">
        <f>D26/J26</f>
        <v>0.9690265486725664</v>
      </c>
    </row>
    <row r="27" spans="1:15" ht="12.75">
      <c r="A27" s="18">
        <v>38868</v>
      </c>
      <c r="B27" s="15"/>
      <c r="C27" s="38"/>
      <c r="D27" s="38"/>
      <c r="E27" s="40"/>
      <c r="F27" s="40"/>
      <c r="G27" s="45">
        <v>14.4</v>
      </c>
      <c r="H27" s="38">
        <v>5.31</v>
      </c>
      <c r="I27" s="38"/>
      <c r="J27" s="38"/>
      <c r="K27" s="38"/>
      <c r="L27" s="38"/>
      <c r="N27" s="89"/>
      <c r="O27" s="89"/>
    </row>
    <row r="28" spans="1:15" ht="12.75">
      <c r="A28" s="18">
        <v>38874</v>
      </c>
      <c r="B28" s="15"/>
      <c r="C28" s="38"/>
      <c r="D28" s="38">
        <v>4.3</v>
      </c>
      <c r="E28" s="40"/>
      <c r="F28" s="40"/>
      <c r="G28" s="45"/>
      <c r="H28" s="38"/>
      <c r="I28" s="38">
        <v>4.6</v>
      </c>
      <c r="J28" s="38">
        <v>3.99</v>
      </c>
      <c r="K28" s="38"/>
      <c r="L28" s="38"/>
      <c r="N28" s="89"/>
      <c r="O28" s="89">
        <f>D28/J28</f>
        <v>1.0776942355889723</v>
      </c>
    </row>
    <row r="29" spans="1:15" ht="12.75">
      <c r="A29" s="18">
        <v>38875</v>
      </c>
      <c r="B29" s="15">
        <v>2.07</v>
      </c>
      <c r="C29" s="38">
        <v>2.5</v>
      </c>
      <c r="D29" s="38"/>
      <c r="E29" s="40"/>
      <c r="F29" s="40"/>
      <c r="G29" s="45">
        <v>3.3</v>
      </c>
      <c r="H29" s="38">
        <v>4.07</v>
      </c>
      <c r="I29" s="38"/>
      <c r="J29" s="38"/>
      <c r="K29" s="38"/>
      <c r="L29" s="38"/>
      <c r="N29" s="89">
        <f aca="true" t="shared" si="0" ref="N29:N37">C29/H29</f>
        <v>0.6142506142506142</v>
      </c>
      <c r="O29" s="89"/>
    </row>
    <row r="30" spans="1:15" ht="12.75">
      <c r="A30" s="18">
        <v>38882</v>
      </c>
      <c r="B30" s="15"/>
      <c r="C30" s="38"/>
      <c r="D30" s="38"/>
      <c r="E30" s="40"/>
      <c r="F30" s="40"/>
      <c r="G30" s="45">
        <v>3.68</v>
      </c>
      <c r="H30" s="38">
        <v>3.68</v>
      </c>
      <c r="I30" s="38">
        <v>3.68</v>
      </c>
      <c r="J30" s="38">
        <v>3.35</v>
      </c>
      <c r="K30" s="38"/>
      <c r="L30" s="38"/>
      <c r="N30" s="89">
        <f t="shared" si="0"/>
        <v>0</v>
      </c>
      <c r="O30" s="89">
        <f>D30/J30</f>
        <v>0</v>
      </c>
    </row>
    <row r="31" spans="1:15" ht="12.75">
      <c r="A31" s="18">
        <v>38889</v>
      </c>
      <c r="B31" s="15"/>
      <c r="C31" s="38"/>
      <c r="D31" s="38"/>
      <c r="E31" s="40"/>
      <c r="F31" s="40"/>
      <c r="G31" s="45">
        <v>3.3</v>
      </c>
      <c r="H31" s="38">
        <v>3.04</v>
      </c>
      <c r="I31" s="38">
        <v>2.82</v>
      </c>
      <c r="J31" s="38">
        <v>4.01</v>
      </c>
      <c r="K31" s="38"/>
      <c r="L31" s="38"/>
      <c r="N31" s="89">
        <f t="shared" si="0"/>
        <v>0</v>
      </c>
      <c r="O31" s="89">
        <f>D31/J31</f>
        <v>0</v>
      </c>
    </row>
    <row r="32" spans="1:15" ht="12.75">
      <c r="A32" s="18">
        <v>38896</v>
      </c>
      <c r="B32" s="15"/>
      <c r="C32" s="38"/>
      <c r="D32" s="38"/>
      <c r="E32" s="40"/>
      <c r="F32" s="40"/>
      <c r="G32" s="45">
        <v>2.99</v>
      </c>
      <c r="H32" s="38">
        <v>3.11</v>
      </c>
      <c r="I32" s="38">
        <v>2.96</v>
      </c>
      <c r="J32" s="38">
        <v>3.16</v>
      </c>
      <c r="K32" s="38"/>
      <c r="L32" s="38"/>
      <c r="N32" s="89">
        <f t="shared" si="0"/>
        <v>0</v>
      </c>
      <c r="O32" s="89">
        <f>D32/J32</f>
        <v>0</v>
      </c>
    </row>
    <row r="33" spans="1:15" ht="12.75">
      <c r="A33" s="80">
        <v>38903</v>
      </c>
      <c r="B33" s="15">
        <v>1.78</v>
      </c>
      <c r="C33" s="38">
        <v>1.48</v>
      </c>
      <c r="D33" s="38"/>
      <c r="E33" s="40"/>
      <c r="F33" s="40"/>
      <c r="G33" s="45">
        <v>2.83</v>
      </c>
      <c r="H33" s="38">
        <v>3.48</v>
      </c>
      <c r="I33" s="38"/>
      <c r="J33" s="38"/>
      <c r="K33" s="38"/>
      <c r="L33" s="38"/>
      <c r="N33" s="89">
        <f t="shared" si="0"/>
        <v>0.42528735632183906</v>
      </c>
      <c r="O33" s="89"/>
    </row>
    <row r="34" spans="1:15" ht="12.75">
      <c r="A34" s="80">
        <v>38910</v>
      </c>
      <c r="B34" s="15"/>
      <c r="C34" s="15"/>
      <c r="D34" s="38"/>
      <c r="E34" s="40"/>
      <c r="F34" s="40"/>
      <c r="G34" s="46">
        <v>3.59</v>
      </c>
      <c r="H34" s="15">
        <v>3.05</v>
      </c>
      <c r="I34" s="15"/>
      <c r="J34" s="15"/>
      <c r="K34" s="15"/>
      <c r="L34" s="15"/>
      <c r="N34" s="89">
        <f t="shared" si="0"/>
        <v>0</v>
      </c>
      <c r="O34" s="89"/>
    </row>
    <row r="35" spans="1:15" ht="12.75">
      <c r="A35" s="80">
        <v>38917</v>
      </c>
      <c r="B35" s="28"/>
      <c r="C35" s="28"/>
      <c r="D35" s="49"/>
      <c r="E35" s="50"/>
      <c r="F35" s="50"/>
      <c r="G35" s="46">
        <v>3.88</v>
      </c>
      <c r="H35" s="15">
        <v>2.73</v>
      </c>
      <c r="I35" s="15"/>
      <c r="J35" s="15"/>
      <c r="K35" s="15"/>
      <c r="L35" s="15"/>
      <c r="N35" s="89">
        <f t="shared" si="0"/>
        <v>0</v>
      </c>
      <c r="O35" s="89"/>
    </row>
    <row r="36" spans="1:15" ht="12.75">
      <c r="A36" s="80">
        <v>38924</v>
      </c>
      <c r="B36" s="28"/>
      <c r="C36" s="28"/>
      <c r="D36" s="28"/>
      <c r="E36" s="51"/>
      <c r="F36" s="51"/>
      <c r="G36" s="46">
        <v>3.3</v>
      </c>
      <c r="H36" s="15">
        <v>3.04</v>
      </c>
      <c r="I36" s="15"/>
      <c r="J36" s="15"/>
      <c r="K36" s="15"/>
      <c r="L36" s="15"/>
      <c r="N36" s="89">
        <f t="shared" si="0"/>
        <v>0</v>
      </c>
      <c r="O36" s="89"/>
    </row>
    <row r="37" spans="1:15" ht="12.75">
      <c r="A37" s="80">
        <v>38931</v>
      </c>
      <c r="B37" s="28">
        <v>2.19</v>
      </c>
      <c r="C37" s="28">
        <v>1.52</v>
      </c>
      <c r="D37" s="28"/>
      <c r="E37" s="51"/>
      <c r="F37" s="51"/>
      <c r="G37" s="46">
        <v>3.88</v>
      </c>
      <c r="H37" s="15">
        <v>3.28</v>
      </c>
      <c r="I37" s="15"/>
      <c r="J37" s="15"/>
      <c r="K37" s="15"/>
      <c r="L37" s="15"/>
      <c r="N37" s="89">
        <f t="shared" si="0"/>
        <v>0.4634146341463415</v>
      </c>
      <c r="O37" s="89"/>
    </row>
    <row r="38" spans="1:15" ht="12.75">
      <c r="A38" s="80">
        <v>38938</v>
      </c>
      <c r="B38" s="28"/>
      <c r="C38" s="28"/>
      <c r="D38" s="28"/>
      <c r="E38" s="51"/>
      <c r="F38" s="51"/>
      <c r="G38" s="46">
        <v>2.68</v>
      </c>
      <c r="H38" s="15">
        <v>3.26</v>
      </c>
      <c r="I38" s="15"/>
      <c r="J38" s="15"/>
      <c r="K38" s="15"/>
      <c r="L38" s="15"/>
      <c r="N38" s="89"/>
      <c r="O38" s="89"/>
    </row>
    <row r="39" spans="1:15" ht="12.75">
      <c r="A39" s="80">
        <v>38945</v>
      </c>
      <c r="B39" s="28"/>
      <c r="C39" s="28"/>
      <c r="D39" s="28"/>
      <c r="E39" s="51"/>
      <c r="F39" s="51"/>
      <c r="G39" s="46">
        <v>3.78</v>
      </c>
      <c r="H39" s="15">
        <v>3.33</v>
      </c>
      <c r="I39" s="15"/>
      <c r="J39" s="15"/>
      <c r="K39" s="15"/>
      <c r="L39" s="15"/>
      <c r="N39" s="89"/>
      <c r="O39" s="89"/>
    </row>
    <row r="40" spans="1:15" ht="12.75">
      <c r="A40" s="80">
        <v>38952</v>
      </c>
      <c r="B40" s="28"/>
      <c r="C40" s="28"/>
      <c r="D40" s="28"/>
      <c r="E40" s="51"/>
      <c r="F40" s="51"/>
      <c r="G40" s="46">
        <v>4.52</v>
      </c>
      <c r="H40" s="15">
        <v>3.61</v>
      </c>
      <c r="I40" s="15"/>
      <c r="J40" s="15"/>
      <c r="K40" s="15"/>
      <c r="L40" s="15"/>
      <c r="N40" s="89"/>
      <c r="O40" s="89"/>
    </row>
    <row r="41" spans="1:15" ht="12.75">
      <c r="A41" s="80">
        <v>38960</v>
      </c>
      <c r="B41" s="28"/>
      <c r="C41" s="28"/>
      <c r="D41" s="28"/>
      <c r="E41" s="51"/>
      <c r="F41" s="51"/>
      <c r="G41" s="46">
        <v>5.51</v>
      </c>
      <c r="H41" s="15">
        <v>3.99</v>
      </c>
      <c r="I41" s="15"/>
      <c r="J41" s="15"/>
      <c r="K41" s="15"/>
      <c r="L41" s="15"/>
      <c r="N41" s="89"/>
      <c r="O41" s="89"/>
    </row>
    <row r="42" spans="1:15" ht="12.75">
      <c r="A42" s="80">
        <v>38966</v>
      </c>
      <c r="B42" s="15">
        <v>3.03</v>
      </c>
      <c r="C42" s="15">
        <v>3.13</v>
      </c>
      <c r="D42" s="15"/>
      <c r="E42" s="52"/>
      <c r="F42" s="52"/>
      <c r="G42" s="46">
        <v>5.06</v>
      </c>
      <c r="H42" s="15">
        <v>3.83</v>
      </c>
      <c r="I42" s="15"/>
      <c r="J42" s="15"/>
      <c r="K42" s="15"/>
      <c r="L42" s="15"/>
      <c r="N42" s="89">
        <f>C42/H42</f>
        <v>0.8172323759791122</v>
      </c>
      <c r="O42" s="89"/>
    </row>
    <row r="43" spans="1:15" ht="12.75">
      <c r="A43" s="80">
        <v>38973</v>
      </c>
      <c r="B43" s="15"/>
      <c r="C43" s="15"/>
      <c r="D43" s="15"/>
      <c r="E43" s="52"/>
      <c r="F43" s="52"/>
      <c r="G43" s="46">
        <v>3.92</v>
      </c>
      <c r="H43" s="15">
        <v>4.18</v>
      </c>
      <c r="I43" s="15"/>
      <c r="J43" s="15"/>
      <c r="K43" s="15"/>
      <c r="L43" s="15"/>
      <c r="N43" s="89"/>
      <c r="O43" s="89"/>
    </row>
    <row r="44" spans="1:15" ht="12.75">
      <c r="A44" s="80">
        <v>38980</v>
      </c>
      <c r="B44" s="15"/>
      <c r="C44" s="15"/>
      <c r="D44" s="15"/>
      <c r="E44" s="52"/>
      <c r="F44" s="52"/>
      <c r="G44" s="46">
        <v>5.62</v>
      </c>
      <c r="H44" s="15">
        <v>4</v>
      </c>
      <c r="I44" s="15"/>
      <c r="J44" s="15"/>
      <c r="K44" s="15"/>
      <c r="L44" s="15"/>
      <c r="N44" s="89"/>
      <c r="O44" s="89"/>
    </row>
    <row r="45" spans="1:15" ht="12.75">
      <c r="A45" s="80">
        <v>38987</v>
      </c>
      <c r="B45" s="15"/>
      <c r="C45" s="15"/>
      <c r="D45" s="15"/>
      <c r="E45" s="52"/>
      <c r="F45" s="52"/>
      <c r="G45" s="47">
        <v>5.95</v>
      </c>
      <c r="H45" s="15">
        <v>3.76</v>
      </c>
      <c r="I45" s="15"/>
      <c r="J45" s="15"/>
      <c r="K45" s="15"/>
      <c r="L45" s="15"/>
      <c r="M45" s="54"/>
      <c r="N45" s="89"/>
      <c r="O45" s="89"/>
    </row>
    <row r="46" spans="1:15" ht="12.75">
      <c r="A46" s="18">
        <v>38994</v>
      </c>
      <c r="B46" s="15"/>
      <c r="C46" s="15"/>
      <c r="D46" s="15"/>
      <c r="E46" s="52"/>
      <c r="F46" s="52"/>
      <c r="G46" s="47">
        <v>60.8</v>
      </c>
      <c r="H46" s="15">
        <v>3.42</v>
      </c>
      <c r="I46" s="15">
        <v>3.28</v>
      </c>
      <c r="J46" s="15">
        <v>4.4</v>
      </c>
      <c r="K46" s="15"/>
      <c r="L46" s="15"/>
      <c r="M46" s="54"/>
      <c r="N46" s="89"/>
      <c r="O46" s="89"/>
    </row>
    <row r="47" spans="1:15" ht="12.75">
      <c r="A47" s="18">
        <v>39001</v>
      </c>
      <c r="B47" s="15"/>
      <c r="C47" s="15"/>
      <c r="D47" s="15"/>
      <c r="E47" s="52"/>
      <c r="F47" s="52"/>
      <c r="G47" s="46">
        <v>4.45</v>
      </c>
      <c r="H47" s="15">
        <v>2.95</v>
      </c>
      <c r="I47" s="15">
        <v>2.7</v>
      </c>
      <c r="J47" s="15">
        <v>2.8</v>
      </c>
      <c r="K47" s="15"/>
      <c r="L47" s="15"/>
      <c r="M47" s="54"/>
      <c r="N47" s="89"/>
      <c r="O47" s="89"/>
    </row>
    <row r="48" spans="1:15" ht="12.75">
      <c r="A48" s="18">
        <v>39008</v>
      </c>
      <c r="B48" s="15"/>
      <c r="C48" s="15"/>
      <c r="D48" s="15"/>
      <c r="E48" s="52"/>
      <c r="F48" s="52"/>
      <c r="G48" s="46">
        <v>5.66</v>
      </c>
      <c r="H48" s="15">
        <v>2.4</v>
      </c>
      <c r="I48" s="15">
        <v>2.42</v>
      </c>
      <c r="J48" s="15">
        <v>3.05</v>
      </c>
      <c r="K48" s="15"/>
      <c r="L48" s="15"/>
      <c r="M48" s="54"/>
      <c r="N48" s="89"/>
      <c r="O48" s="89"/>
    </row>
    <row r="49" spans="1:15" ht="12.75">
      <c r="A49" s="18">
        <v>39015</v>
      </c>
      <c r="B49" s="15"/>
      <c r="C49" s="15"/>
      <c r="D49" s="15"/>
      <c r="E49" s="52"/>
      <c r="F49" s="52"/>
      <c r="G49" s="46">
        <v>5.92</v>
      </c>
      <c r="H49" s="15">
        <v>1.86</v>
      </c>
      <c r="I49" s="15">
        <v>1.7</v>
      </c>
      <c r="J49" s="15">
        <v>1.89</v>
      </c>
      <c r="K49" s="15"/>
      <c r="L49" s="15"/>
      <c r="M49" s="54"/>
      <c r="N49" s="89"/>
      <c r="O49" s="89"/>
    </row>
    <row r="50" spans="1:15" ht="12.75">
      <c r="A50" s="18">
        <v>39022</v>
      </c>
      <c r="B50" s="15"/>
      <c r="C50" s="15"/>
      <c r="D50" s="15"/>
      <c r="E50" s="52"/>
      <c r="F50" s="52"/>
      <c r="G50" s="46">
        <v>42.9</v>
      </c>
      <c r="H50" s="55">
        <v>1.56</v>
      </c>
      <c r="I50" s="15">
        <v>1.37</v>
      </c>
      <c r="J50" s="15">
        <v>0.9</v>
      </c>
      <c r="K50" s="15"/>
      <c r="L50" s="15"/>
      <c r="N50" s="89"/>
      <c r="O50" s="89"/>
    </row>
    <row r="51" spans="1:15" ht="12.75">
      <c r="A51" s="18">
        <v>40125</v>
      </c>
      <c r="B51" s="15">
        <v>2.7</v>
      </c>
      <c r="C51" s="15">
        <v>0.65</v>
      </c>
      <c r="D51" s="15">
        <v>0.41</v>
      </c>
      <c r="E51" s="52"/>
      <c r="F51" s="52"/>
      <c r="G51" s="46">
        <v>4.77</v>
      </c>
      <c r="H51" s="55">
        <v>1.73</v>
      </c>
      <c r="I51" s="15">
        <v>3.9</v>
      </c>
      <c r="J51" s="15">
        <v>0.85</v>
      </c>
      <c r="K51" s="15"/>
      <c r="L51" s="15"/>
      <c r="N51" s="89">
        <f>C51/H51</f>
        <v>0.3757225433526012</v>
      </c>
      <c r="O51" s="89">
        <f>D51/J51</f>
        <v>0.4823529411764706</v>
      </c>
    </row>
    <row r="52" spans="1:15" ht="12.75">
      <c r="A52" s="18">
        <v>39036</v>
      </c>
      <c r="B52" s="15"/>
      <c r="C52" s="15"/>
      <c r="D52" s="15"/>
      <c r="E52" s="52"/>
      <c r="F52" s="52"/>
      <c r="G52" s="46">
        <v>9.66</v>
      </c>
      <c r="H52" s="55">
        <v>2.54</v>
      </c>
      <c r="I52" s="15">
        <v>2.44</v>
      </c>
      <c r="J52" s="15">
        <v>1.35</v>
      </c>
      <c r="K52" s="15"/>
      <c r="L52" s="15"/>
      <c r="N52" s="89"/>
      <c r="O52" s="89"/>
    </row>
    <row r="53" spans="1:15" ht="12.75">
      <c r="A53" s="18">
        <v>39042</v>
      </c>
      <c r="B53" s="15"/>
      <c r="C53" s="15"/>
      <c r="D53" s="15"/>
      <c r="E53" s="52"/>
      <c r="F53" s="52"/>
      <c r="G53" s="46">
        <v>5.54</v>
      </c>
      <c r="H53" s="55">
        <v>3.28</v>
      </c>
      <c r="I53" s="15">
        <v>3.22</v>
      </c>
      <c r="J53" s="15">
        <v>1.99</v>
      </c>
      <c r="K53" s="15"/>
      <c r="L53" s="15"/>
      <c r="N53" s="89"/>
      <c r="O53" s="89"/>
    </row>
    <row r="54" spans="1:15" ht="12.75">
      <c r="A54" s="18">
        <v>39050</v>
      </c>
      <c r="B54" s="15"/>
      <c r="C54" s="15"/>
      <c r="D54" s="15"/>
      <c r="E54" s="52"/>
      <c r="F54" s="52"/>
      <c r="G54" s="46">
        <v>4.81</v>
      </c>
      <c r="H54" s="55">
        <v>4.05</v>
      </c>
      <c r="I54" s="15">
        <v>3.9</v>
      </c>
      <c r="J54" s="15">
        <v>3</v>
      </c>
      <c r="K54" s="15"/>
      <c r="L54" s="15"/>
      <c r="N54" s="89"/>
      <c r="O54" s="89"/>
    </row>
    <row r="55" spans="1:15" ht="12.75">
      <c r="A55" s="18">
        <v>39057</v>
      </c>
      <c r="B55" s="15"/>
      <c r="C55" s="15"/>
      <c r="D55" s="15"/>
      <c r="E55" s="52"/>
      <c r="F55" s="52"/>
      <c r="G55" s="46">
        <v>6.49</v>
      </c>
      <c r="H55" s="55">
        <v>4.69</v>
      </c>
      <c r="I55" s="15">
        <v>4.77</v>
      </c>
      <c r="J55" s="15">
        <v>3.59</v>
      </c>
      <c r="K55" s="15"/>
      <c r="L55" s="15"/>
      <c r="N55" s="89"/>
      <c r="O55" s="89"/>
    </row>
    <row r="56" spans="1:15" ht="12.75">
      <c r="A56" s="18">
        <v>39064</v>
      </c>
      <c r="B56" s="15">
        <v>3.45</v>
      </c>
      <c r="C56" s="15">
        <v>3.72</v>
      </c>
      <c r="D56" s="15">
        <v>3.78</v>
      </c>
      <c r="E56" s="52"/>
      <c r="F56" s="52"/>
      <c r="G56" s="46">
        <v>5.89</v>
      </c>
      <c r="H56" s="55">
        <v>5.02</v>
      </c>
      <c r="I56" s="15">
        <v>5</v>
      </c>
      <c r="J56" s="15">
        <v>4.59</v>
      </c>
      <c r="K56" s="15"/>
      <c r="L56" s="15"/>
      <c r="N56" s="89">
        <f>C56/H56</f>
        <v>0.7410358565737053</v>
      </c>
      <c r="O56" s="89">
        <f>D56/J56</f>
        <v>0.8235294117647058</v>
      </c>
    </row>
    <row r="57" spans="1:15" ht="12.75">
      <c r="A57" s="18">
        <v>39072</v>
      </c>
      <c r="B57" s="15"/>
      <c r="C57" s="15"/>
      <c r="D57" s="15"/>
      <c r="E57" s="52"/>
      <c r="F57" s="52"/>
      <c r="G57" s="46">
        <v>7.28</v>
      </c>
      <c r="H57" s="55">
        <v>5.38</v>
      </c>
      <c r="I57" s="15">
        <v>5.38</v>
      </c>
      <c r="J57" s="15">
        <v>4.96</v>
      </c>
      <c r="K57" s="15"/>
      <c r="L57" s="17"/>
      <c r="N57" s="89"/>
      <c r="O57" s="89"/>
    </row>
    <row r="58" spans="1:15" ht="12.75">
      <c r="A58" s="18">
        <v>39079</v>
      </c>
      <c r="B58" s="15">
        <v>50</v>
      </c>
      <c r="C58" s="15">
        <v>3.65</v>
      </c>
      <c r="D58" s="15">
        <v>4.56</v>
      </c>
      <c r="E58" s="52"/>
      <c r="F58" s="52"/>
      <c r="G58" s="46">
        <v>66</v>
      </c>
      <c r="H58" s="55">
        <v>5</v>
      </c>
      <c r="I58" s="15">
        <v>4.98</v>
      </c>
      <c r="J58" s="15">
        <v>5.69</v>
      </c>
      <c r="K58" s="15"/>
      <c r="L58" s="17"/>
      <c r="N58" s="89">
        <f>C58/H58</f>
        <v>0.73</v>
      </c>
      <c r="O58" s="89">
        <f>D58/J58</f>
        <v>0.8014059753954305</v>
      </c>
    </row>
    <row r="59" spans="1:15" ht="12.75">
      <c r="A59" s="48"/>
      <c r="B59" s="60"/>
      <c r="C59" s="60"/>
      <c r="D59" s="60"/>
      <c r="E59" s="60"/>
      <c r="F59" s="60"/>
      <c r="G59" s="61"/>
      <c r="H59" s="62"/>
      <c r="I59" s="62"/>
      <c r="J59" s="62"/>
      <c r="K59" s="62"/>
      <c r="L59" s="63"/>
      <c r="N59" s="89"/>
      <c r="O59" s="89"/>
    </row>
    <row r="60" spans="1:15" ht="12.75">
      <c r="A60" s="18" t="s">
        <v>11</v>
      </c>
      <c r="B60" s="55">
        <f>AVERAGE(B5:B58)</f>
        <v>6.586666666666667</v>
      </c>
      <c r="C60" s="55">
        <f>AVERAGE(C5:C58)</f>
        <v>2.6824999999999997</v>
      </c>
      <c r="D60" s="55">
        <f>AVERAGE(D5:D58)</f>
        <v>3.3528571428571428</v>
      </c>
      <c r="E60" s="55"/>
      <c r="F60" s="64"/>
      <c r="G60" s="46">
        <f>AVERAGE(G5:G58)</f>
        <v>8.46294117647059</v>
      </c>
      <c r="H60" s="55">
        <f>AVERAGE(H5:H58)</f>
        <v>3.907115384615386</v>
      </c>
      <c r="I60" s="55">
        <f>AVERAGE(I5:I58)</f>
        <v>4.068205128205127</v>
      </c>
      <c r="J60" s="55">
        <f>AVERAGE(J5:J58)</f>
        <v>3.3020512820512815</v>
      </c>
      <c r="K60" s="55"/>
      <c r="L60" s="65"/>
      <c r="N60" s="89">
        <f>C60/H60</f>
        <v>0.686567898803957</v>
      </c>
      <c r="O60" s="89">
        <f>D60/J60</f>
        <v>1.0153861513544695</v>
      </c>
    </row>
    <row r="61" spans="1:15" ht="12.75">
      <c r="A61" s="18" t="s">
        <v>12</v>
      </c>
      <c r="B61" s="55">
        <f>MAX(B5:B58)</f>
        <v>50</v>
      </c>
      <c r="C61" s="55">
        <f>MAX(C5:C58)</f>
        <v>3.8</v>
      </c>
      <c r="D61" s="55">
        <f>MAX(D5:D58)</f>
        <v>4.56</v>
      </c>
      <c r="E61" s="55"/>
      <c r="F61" s="64"/>
      <c r="G61" s="46">
        <f>MAX(G5:G58)</f>
        <v>66</v>
      </c>
      <c r="H61" s="55">
        <f>MAX(H5:H58)</f>
        <v>5.38</v>
      </c>
      <c r="I61" s="55">
        <f>MAX(I5:I58)</f>
        <v>5.38</v>
      </c>
      <c r="J61" s="55">
        <f>MAX(J5:J58)</f>
        <v>6.72</v>
      </c>
      <c r="K61" s="55"/>
      <c r="L61" s="65"/>
      <c r="N61" s="89">
        <f>C61/H61</f>
        <v>0.7063197026022304</v>
      </c>
      <c r="O61" s="89">
        <f>D61/J61</f>
        <v>0.6785714285714285</v>
      </c>
    </row>
    <row r="62" spans="1:12" ht="12.75">
      <c r="A62" s="18" t="s">
        <v>13</v>
      </c>
      <c r="B62" s="55">
        <f>MIN(B5:B58)</f>
        <v>1.78</v>
      </c>
      <c r="C62" s="55">
        <f>MIN(C5:C58)</f>
        <v>0.65</v>
      </c>
      <c r="D62" s="55">
        <f>MIN(D5:D58)</f>
        <v>0.41</v>
      </c>
      <c r="E62" s="55"/>
      <c r="F62" s="64"/>
      <c r="G62" s="46">
        <f>MIN(G5:G58)</f>
        <v>2.68</v>
      </c>
      <c r="H62" s="55">
        <f>MIN(H5:H58)</f>
        <v>1.56</v>
      </c>
      <c r="I62" s="55">
        <f>MIN(I5:I58)</f>
        <v>1.37</v>
      </c>
      <c r="J62" s="55">
        <f>MIN(J5:J58)</f>
        <v>0.85</v>
      </c>
      <c r="K62" s="55"/>
      <c r="L62" s="65"/>
    </row>
    <row r="63" spans="1:12" ht="12.75">
      <c r="A63" s="70"/>
      <c r="B63" s="62"/>
      <c r="C63" s="56"/>
      <c r="D63" s="56"/>
      <c r="E63" s="56"/>
      <c r="F63" s="56"/>
      <c r="G63" s="61"/>
      <c r="H63" s="56"/>
      <c r="I63" s="56"/>
      <c r="J63" s="56"/>
      <c r="K63" s="56"/>
      <c r="L63" s="56"/>
    </row>
    <row r="64" spans="1:12" ht="12.75">
      <c r="A64" s="70"/>
      <c r="B64" s="62"/>
      <c r="C64" s="56"/>
      <c r="D64" s="56"/>
      <c r="E64" s="56"/>
      <c r="F64" s="56"/>
      <c r="G64" s="61"/>
      <c r="H64" s="56"/>
      <c r="I64" s="56"/>
      <c r="J64" s="56"/>
      <c r="K64" s="56"/>
      <c r="L64" s="56"/>
    </row>
    <row r="65" spans="1:12" ht="12.75">
      <c r="A65" s="70"/>
      <c r="B65" s="62"/>
      <c r="C65" s="56"/>
      <c r="D65" s="56"/>
      <c r="E65" s="56"/>
      <c r="F65" s="56"/>
      <c r="G65" s="61"/>
      <c r="H65" s="56"/>
      <c r="I65" s="56"/>
      <c r="J65" s="56"/>
      <c r="K65" s="56"/>
      <c r="L65" s="56"/>
    </row>
    <row r="66" spans="1:12" ht="12.75">
      <c r="A66" s="70"/>
      <c r="B66" s="62"/>
      <c r="C66" s="56"/>
      <c r="D66" s="56"/>
      <c r="E66" s="56"/>
      <c r="F66" s="56"/>
      <c r="G66" s="61"/>
      <c r="H66" s="56"/>
      <c r="I66" s="56"/>
      <c r="J66" s="56"/>
      <c r="K66" s="56"/>
      <c r="L66" s="56"/>
    </row>
    <row r="67" spans="1:12" ht="12.75">
      <c r="A67" s="70"/>
      <c r="B67" s="56"/>
      <c r="C67" s="56"/>
      <c r="D67" s="56"/>
      <c r="E67" s="56"/>
      <c r="F67" s="56"/>
      <c r="G67" s="61"/>
      <c r="H67" s="56"/>
      <c r="I67" s="56"/>
      <c r="J67" s="56"/>
      <c r="K67" s="56"/>
      <c r="L67" s="56"/>
    </row>
    <row r="68" spans="1:12" ht="12.75">
      <c r="A68" s="56"/>
      <c r="B68" s="56"/>
      <c r="C68" s="56"/>
      <c r="D68" s="56"/>
      <c r="E68" s="56"/>
      <c r="F68" s="56"/>
      <c r="G68" s="61"/>
      <c r="H68" s="62"/>
      <c r="I68" s="62"/>
      <c r="J68" s="62"/>
      <c r="K68" s="62"/>
      <c r="L68" s="62"/>
    </row>
    <row r="69" spans="1:12" ht="12.75">
      <c r="A69" s="4"/>
      <c r="B69" s="4"/>
      <c r="C69" s="4"/>
      <c r="D69" s="4"/>
      <c r="E69" s="4"/>
      <c r="F69" s="4"/>
      <c r="G69" s="61"/>
      <c r="H69" s="67"/>
      <c r="I69" s="67"/>
      <c r="J69" s="67"/>
      <c r="K69" s="67"/>
      <c r="L69" s="67"/>
    </row>
    <row r="70" spans="1:12" ht="12.75">
      <c r="A70" s="4"/>
      <c r="B70" s="4"/>
      <c r="C70" s="4"/>
      <c r="D70" s="4"/>
      <c r="E70" s="4"/>
      <c r="F70" s="4"/>
      <c r="G70" s="61"/>
      <c r="H70" s="67"/>
      <c r="I70" s="67"/>
      <c r="J70" s="67"/>
      <c r="K70" s="67"/>
      <c r="L70" s="67"/>
    </row>
    <row r="71" spans="1:12" ht="12.75">
      <c r="A71" s="4"/>
      <c r="B71" s="4"/>
      <c r="C71" s="4"/>
      <c r="D71" s="4"/>
      <c r="E71" s="4"/>
      <c r="F71" s="4"/>
      <c r="G71" s="61"/>
      <c r="H71" s="67"/>
      <c r="I71" s="67"/>
      <c r="J71" s="67"/>
      <c r="K71" s="67"/>
      <c r="L71" s="67"/>
    </row>
    <row r="72" spans="1:12" ht="12.75">
      <c r="A72" s="4"/>
      <c r="B72" s="4"/>
      <c r="C72" s="4"/>
      <c r="D72" s="4"/>
      <c r="E72" s="4"/>
      <c r="F72" s="4"/>
      <c r="G72" s="61"/>
      <c r="H72" s="67"/>
      <c r="I72" s="67"/>
      <c r="J72" s="67"/>
      <c r="K72" s="67"/>
      <c r="L72" s="67"/>
    </row>
    <row r="73" spans="1:12" ht="12.75">
      <c r="A73" s="4"/>
      <c r="B73" s="4"/>
      <c r="C73" s="4"/>
      <c r="D73" s="4"/>
      <c r="E73" s="4"/>
      <c r="F73" s="4"/>
      <c r="G73" s="61"/>
      <c r="H73" s="67"/>
      <c r="I73" s="67"/>
      <c r="J73" s="67"/>
      <c r="K73" s="67"/>
      <c r="L73" s="67"/>
    </row>
    <row r="74" spans="1:12" ht="12.75">
      <c r="A74" s="4"/>
      <c r="B74" s="4"/>
      <c r="C74" s="4"/>
      <c r="D74" s="4"/>
      <c r="E74" s="4"/>
      <c r="F74" s="4"/>
      <c r="G74" s="61"/>
      <c r="H74" s="67"/>
      <c r="I74" s="67"/>
      <c r="J74" s="67"/>
      <c r="K74" s="67"/>
      <c r="L74" s="67"/>
    </row>
  </sheetData>
  <mergeCells count="2">
    <mergeCell ref="G2:L2"/>
    <mergeCell ref="B2:F2"/>
  </mergeCells>
  <printOptions/>
  <pageMargins left="0.75" right="0.75" top="1" bottom="1" header="0.5" footer="0.5"/>
  <pageSetup fitToHeight="1" fitToWidth="1" horizontalDpi="300" verticalDpi="3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workbookViewId="0" topLeftCell="A1">
      <pane ySplit="4" topLeftCell="BM5" activePane="bottomLeft" state="frozen"/>
      <selection pane="topLeft" activeCell="D60" sqref="D60:D63"/>
      <selection pane="bottomLeft" activeCell="L10" sqref="L10"/>
    </sheetView>
  </sheetViews>
  <sheetFormatPr defaultColWidth="9.140625" defaultRowHeight="12.75"/>
  <cols>
    <col min="2" max="2" width="21.7109375" style="2" bestFit="1" customWidth="1"/>
    <col min="3" max="5" width="9.140625" style="2" customWidth="1"/>
    <col min="6" max="6" width="9.140625" style="7" customWidth="1"/>
  </cols>
  <sheetData>
    <row r="1" spans="2:6" ht="12.75">
      <c r="B1" s="1" t="s">
        <v>0</v>
      </c>
      <c r="F1" s="3"/>
    </row>
    <row r="2" spans="2:6" ht="12.75">
      <c r="B2" s="1"/>
      <c r="D2" s="1" t="s">
        <v>1</v>
      </c>
      <c r="E2" s="1"/>
      <c r="F2" s="3"/>
    </row>
    <row r="3" spans="2:6" ht="12.75">
      <c r="B3" s="6"/>
      <c r="C3" s="7"/>
      <c r="D3" s="8"/>
      <c r="E3" s="9" t="s">
        <v>2</v>
      </c>
      <c r="F3" s="7" t="s">
        <v>3</v>
      </c>
    </row>
    <row r="4" spans="2:6" ht="13.5" thickBot="1">
      <c r="B4" s="10" t="s">
        <v>4</v>
      </c>
      <c r="C4" s="11" t="s">
        <v>5</v>
      </c>
      <c r="D4" s="11" t="s">
        <v>6</v>
      </c>
      <c r="E4" s="12" t="s">
        <v>7</v>
      </c>
      <c r="F4" s="11" t="s">
        <v>8</v>
      </c>
    </row>
    <row r="5" spans="1:6" ht="12.75">
      <c r="A5">
        <v>1</v>
      </c>
      <c r="B5" s="71">
        <v>39085</v>
      </c>
      <c r="C5" s="72"/>
      <c r="D5" s="72"/>
      <c r="E5" s="73"/>
      <c r="F5" s="74">
        <v>19.4</v>
      </c>
    </row>
    <row r="6" spans="1:6" ht="12.75">
      <c r="A6">
        <f aca="true" t="shared" si="0" ref="A6:A37">A5+1</f>
        <v>2</v>
      </c>
      <c r="B6" s="71">
        <v>39092</v>
      </c>
      <c r="C6" s="74">
        <v>9.8</v>
      </c>
      <c r="D6" s="72"/>
      <c r="E6" s="73"/>
      <c r="F6" s="74">
        <v>21.6</v>
      </c>
    </row>
    <row r="7" spans="1:6" ht="12.75">
      <c r="A7">
        <f t="shared" si="0"/>
        <v>3</v>
      </c>
      <c r="B7" s="16">
        <v>39099</v>
      </c>
      <c r="C7" s="15">
        <v>10.6</v>
      </c>
      <c r="D7" s="15"/>
      <c r="E7" s="15"/>
      <c r="F7" s="15">
        <v>19.6</v>
      </c>
    </row>
    <row r="8" spans="1:6" ht="12.75">
      <c r="A8">
        <f t="shared" si="0"/>
        <v>4</v>
      </c>
      <c r="B8" s="16">
        <v>39106</v>
      </c>
      <c r="C8" s="15">
        <v>13.2</v>
      </c>
      <c r="D8" s="15"/>
      <c r="E8" s="15"/>
      <c r="F8" s="15">
        <v>21.5</v>
      </c>
    </row>
    <row r="9" spans="1:6" ht="12.75">
      <c r="A9">
        <f t="shared" si="0"/>
        <v>5</v>
      </c>
      <c r="B9" s="16">
        <v>39112</v>
      </c>
      <c r="C9" s="15">
        <v>15.2</v>
      </c>
      <c r="D9" s="15"/>
      <c r="E9" s="15"/>
      <c r="F9" s="15">
        <v>20.6</v>
      </c>
    </row>
    <row r="10" spans="1:6" ht="12.75">
      <c r="A10">
        <f t="shared" si="0"/>
        <v>6</v>
      </c>
      <c r="B10" s="16">
        <v>39120</v>
      </c>
      <c r="C10" s="15">
        <v>13.5</v>
      </c>
      <c r="D10" s="15"/>
      <c r="E10" s="15"/>
      <c r="F10" s="15">
        <v>21.9</v>
      </c>
    </row>
    <row r="11" spans="1:6" ht="12.75">
      <c r="A11">
        <f t="shared" si="0"/>
        <v>7</v>
      </c>
      <c r="B11" s="16">
        <v>39127</v>
      </c>
      <c r="C11" s="15">
        <v>13</v>
      </c>
      <c r="D11" s="15">
        <v>11.7</v>
      </c>
      <c r="E11" s="15">
        <v>13</v>
      </c>
      <c r="F11" s="15">
        <v>16.6</v>
      </c>
    </row>
    <row r="12" spans="1:6" ht="12.75">
      <c r="A12">
        <f t="shared" si="0"/>
        <v>8</v>
      </c>
      <c r="B12" s="16">
        <v>39134</v>
      </c>
      <c r="C12" s="15">
        <v>13.8</v>
      </c>
      <c r="D12" s="15">
        <v>10.9</v>
      </c>
      <c r="E12" s="15">
        <v>13.4</v>
      </c>
      <c r="F12" s="15">
        <v>19.1</v>
      </c>
    </row>
    <row r="13" spans="1:6" ht="12.75">
      <c r="A13">
        <f t="shared" si="0"/>
        <v>9</v>
      </c>
      <c r="B13" s="16">
        <v>39141</v>
      </c>
      <c r="C13" s="15">
        <v>14.9</v>
      </c>
      <c r="D13" s="15">
        <v>10.6</v>
      </c>
      <c r="E13" s="15">
        <v>15</v>
      </c>
      <c r="F13" s="15">
        <v>19</v>
      </c>
    </row>
    <row r="14" spans="1:6" ht="12.75">
      <c r="A14">
        <f t="shared" si="0"/>
        <v>10</v>
      </c>
      <c r="B14" s="16">
        <v>39148</v>
      </c>
      <c r="C14" s="15">
        <v>12.8</v>
      </c>
      <c r="D14" s="15">
        <v>9.8</v>
      </c>
      <c r="E14" s="15">
        <v>12.9</v>
      </c>
      <c r="F14" s="15">
        <v>17.8</v>
      </c>
    </row>
    <row r="15" spans="1:6" ht="12.75">
      <c r="A15">
        <f t="shared" si="0"/>
        <v>11</v>
      </c>
      <c r="B15" s="16">
        <v>39153</v>
      </c>
      <c r="C15" s="15"/>
      <c r="D15" s="15">
        <v>6.7</v>
      </c>
      <c r="E15" s="15"/>
      <c r="F15" s="15"/>
    </row>
    <row r="16" spans="1:6" ht="12.75">
      <c r="A16">
        <f t="shared" si="0"/>
        <v>12</v>
      </c>
      <c r="B16" s="16">
        <v>39155</v>
      </c>
      <c r="C16" s="15">
        <v>12.8</v>
      </c>
      <c r="D16" s="15"/>
      <c r="E16" s="15">
        <v>12.5</v>
      </c>
      <c r="F16" s="15">
        <v>16.6</v>
      </c>
    </row>
    <row r="17" spans="1:6" ht="12.75">
      <c r="A17">
        <f t="shared" si="0"/>
        <v>13</v>
      </c>
      <c r="B17" s="16">
        <v>39160</v>
      </c>
      <c r="C17" s="15"/>
      <c r="D17" s="15">
        <v>3.1</v>
      </c>
      <c r="E17" s="15"/>
      <c r="F17" s="15"/>
    </row>
    <row r="18" spans="1:6" ht="12.75">
      <c r="A18">
        <f t="shared" si="0"/>
        <v>14</v>
      </c>
      <c r="B18" s="16">
        <v>39162</v>
      </c>
      <c r="C18" s="15">
        <v>13.6</v>
      </c>
      <c r="D18" s="15"/>
      <c r="E18" s="15">
        <v>13.5</v>
      </c>
      <c r="F18" s="15">
        <v>19.2</v>
      </c>
    </row>
    <row r="19" spans="1:6" ht="12.75">
      <c r="A19">
        <f t="shared" si="0"/>
        <v>15</v>
      </c>
      <c r="B19" s="16">
        <v>39168</v>
      </c>
      <c r="C19" s="15"/>
      <c r="D19" s="15">
        <v>5.4</v>
      </c>
      <c r="E19" s="15"/>
      <c r="F19" s="15"/>
    </row>
    <row r="20" spans="1:6" ht="12.75">
      <c r="A20">
        <f t="shared" si="0"/>
        <v>16</v>
      </c>
      <c r="B20" s="16">
        <v>39169</v>
      </c>
      <c r="C20" s="15">
        <v>13.8</v>
      </c>
      <c r="D20" s="15"/>
      <c r="E20" s="15">
        <v>14.6</v>
      </c>
      <c r="F20" s="15">
        <v>17.6</v>
      </c>
    </row>
    <row r="21" spans="1:6" ht="12.75">
      <c r="A21">
        <f t="shared" si="0"/>
        <v>17</v>
      </c>
      <c r="B21" s="16">
        <v>39176</v>
      </c>
      <c r="C21" s="15">
        <v>17.6</v>
      </c>
      <c r="D21" s="15">
        <v>1.5</v>
      </c>
      <c r="E21" s="15">
        <v>15.7</v>
      </c>
      <c r="F21" s="15">
        <v>21.1</v>
      </c>
    </row>
    <row r="22" spans="1:6" ht="12.75">
      <c r="A22">
        <f t="shared" si="0"/>
        <v>18</v>
      </c>
      <c r="B22" s="16">
        <v>39181</v>
      </c>
      <c r="C22" s="15"/>
      <c r="D22" s="15">
        <v>5.1</v>
      </c>
      <c r="E22" s="15"/>
      <c r="F22" s="15"/>
    </row>
    <row r="23" spans="1:6" ht="12.75">
      <c r="A23">
        <f t="shared" si="0"/>
        <v>19</v>
      </c>
      <c r="B23" s="16">
        <v>39183</v>
      </c>
      <c r="C23" s="15">
        <v>13.8</v>
      </c>
      <c r="D23" s="15"/>
      <c r="E23" s="15">
        <v>15.1</v>
      </c>
      <c r="F23" s="15">
        <v>16.7</v>
      </c>
    </row>
    <row r="24" spans="1:6" ht="12.75">
      <c r="A24">
        <f t="shared" si="0"/>
        <v>20</v>
      </c>
      <c r="B24" s="16">
        <v>39190</v>
      </c>
      <c r="C24" s="15">
        <v>10.9</v>
      </c>
      <c r="D24" s="15">
        <v>6.8</v>
      </c>
      <c r="E24" s="15">
        <v>11.5</v>
      </c>
      <c r="F24" s="15">
        <v>17.8</v>
      </c>
    </row>
    <row r="25" spans="1:6" ht="12.75">
      <c r="A25">
        <f t="shared" si="0"/>
        <v>21</v>
      </c>
      <c r="B25" s="16">
        <v>39196</v>
      </c>
      <c r="C25" s="15"/>
      <c r="D25" s="15">
        <v>4.4</v>
      </c>
      <c r="E25" s="15"/>
      <c r="F25" s="15"/>
    </row>
    <row r="26" spans="1:6" ht="12.75">
      <c r="A26">
        <f t="shared" si="0"/>
        <v>22</v>
      </c>
      <c r="B26" s="16">
        <v>39197</v>
      </c>
      <c r="C26" s="15">
        <v>12.5</v>
      </c>
      <c r="D26" s="15"/>
      <c r="E26" s="15">
        <v>12.8</v>
      </c>
      <c r="F26" s="15">
        <v>22.1</v>
      </c>
    </row>
    <row r="27" spans="1:6" ht="12.75">
      <c r="A27">
        <f t="shared" si="0"/>
        <v>23</v>
      </c>
      <c r="B27" s="16">
        <v>39202</v>
      </c>
      <c r="C27" s="15"/>
      <c r="D27" s="15">
        <v>7</v>
      </c>
      <c r="E27" s="15"/>
      <c r="F27" s="15"/>
    </row>
    <row r="28" spans="1:6" ht="12.75">
      <c r="A28">
        <f t="shared" si="0"/>
        <v>24</v>
      </c>
      <c r="B28" s="16">
        <v>39204</v>
      </c>
      <c r="C28" s="15">
        <v>13.5</v>
      </c>
      <c r="D28" s="15"/>
      <c r="E28" s="15">
        <v>14.5</v>
      </c>
      <c r="F28" s="15">
        <v>18.8</v>
      </c>
    </row>
    <row r="29" spans="1:6" ht="12.75">
      <c r="A29">
        <f t="shared" si="0"/>
        <v>25</v>
      </c>
      <c r="B29" s="16">
        <v>39210</v>
      </c>
      <c r="C29" s="15"/>
      <c r="D29" s="15">
        <v>0.7</v>
      </c>
      <c r="E29" s="15"/>
      <c r="F29" s="15"/>
    </row>
    <row r="30" spans="1:6" ht="12.75">
      <c r="A30">
        <f t="shared" si="0"/>
        <v>26</v>
      </c>
      <c r="B30" s="16">
        <v>39211</v>
      </c>
      <c r="C30" s="15">
        <v>14.9</v>
      </c>
      <c r="D30" s="15"/>
      <c r="E30" s="15">
        <v>15</v>
      </c>
      <c r="F30" s="15">
        <v>9.6</v>
      </c>
    </row>
    <row r="31" spans="1:6" ht="12.75">
      <c r="A31">
        <f t="shared" si="0"/>
        <v>27</v>
      </c>
      <c r="B31" s="16">
        <v>39218</v>
      </c>
      <c r="C31" s="15">
        <v>14.7</v>
      </c>
      <c r="D31" s="15">
        <v>0.6</v>
      </c>
      <c r="E31" s="15">
        <v>30.2</v>
      </c>
      <c r="F31" s="15">
        <v>15.2</v>
      </c>
    </row>
    <row r="32" spans="1:6" ht="12.75">
      <c r="A32">
        <f t="shared" si="0"/>
        <v>28</v>
      </c>
      <c r="B32" s="16">
        <v>39225</v>
      </c>
      <c r="C32" s="15">
        <v>14.1</v>
      </c>
      <c r="D32" s="15">
        <v>2.1</v>
      </c>
      <c r="E32" s="15">
        <v>11.5</v>
      </c>
      <c r="F32" s="15">
        <v>14.1</v>
      </c>
    </row>
    <row r="33" spans="1:6" ht="12.75">
      <c r="A33">
        <f t="shared" si="0"/>
        <v>29</v>
      </c>
      <c r="B33" s="16">
        <v>39232</v>
      </c>
      <c r="C33" s="15">
        <v>12.6</v>
      </c>
      <c r="D33" s="15"/>
      <c r="E33" s="15"/>
      <c r="F33" s="15">
        <v>15.1</v>
      </c>
    </row>
    <row r="34" spans="1:6" ht="12.75">
      <c r="A34">
        <f t="shared" si="0"/>
        <v>30</v>
      </c>
      <c r="B34" s="16">
        <v>39239</v>
      </c>
      <c r="C34" s="15">
        <v>6.1</v>
      </c>
      <c r="D34" s="15"/>
      <c r="E34" s="15"/>
      <c r="F34" s="15">
        <v>14.2</v>
      </c>
    </row>
    <row r="35" spans="1:6" ht="12.75">
      <c r="A35">
        <f t="shared" si="0"/>
        <v>31</v>
      </c>
      <c r="B35" s="16">
        <v>39246</v>
      </c>
      <c r="C35" s="15">
        <v>1.4</v>
      </c>
      <c r="D35" s="15"/>
      <c r="E35" s="15"/>
      <c r="F35" s="15">
        <v>13.9</v>
      </c>
    </row>
    <row r="36" spans="1:6" ht="12.75">
      <c r="A36">
        <f t="shared" si="0"/>
        <v>32</v>
      </c>
      <c r="B36" s="16">
        <v>39253</v>
      </c>
      <c r="C36" s="79">
        <v>0.4</v>
      </c>
      <c r="D36" s="15"/>
      <c r="E36" s="15"/>
      <c r="F36" s="15">
        <v>9.8</v>
      </c>
    </row>
    <row r="37" spans="1:6" ht="12.75">
      <c r="A37">
        <f t="shared" si="0"/>
        <v>33</v>
      </c>
      <c r="B37" s="16">
        <v>39260</v>
      </c>
      <c r="C37" s="79">
        <v>0.4</v>
      </c>
      <c r="D37" s="15"/>
      <c r="E37" s="15"/>
      <c r="F37" s="15">
        <v>13.2</v>
      </c>
    </row>
    <row r="38" spans="1:6" ht="12.75">
      <c r="A38">
        <f aca="true" t="shared" si="1" ref="A38:A63">A37+1</f>
        <v>34</v>
      </c>
      <c r="B38" s="16">
        <v>39269</v>
      </c>
      <c r="C38" s="15">
        <v>2.5</v>
      </c>
      <c r="D38" s="15"/>
      <c r="E38" s="15"/>
      <c r="F38" s="15">
        <v>11.5</v>
      </c>
    </row>
    <row r="39" spans="1:6" ht="12.75">
      <c r="A39">
        <f t="shared" si="1"/>
        <v>35</v>
      </c>
      <c r="B39" s="16">
        <v>39274</v>
      </c>
      <c r="C39" s="15">
        <v>0.7</v>
      </c>
      <c r="D39" s="15"/>
      <c r="E39" s="15"/>
      <c r="F39" s="15">
        <v>10.3</v>
      </c>
    </row>
    <row r="40" spans="1:6" ht="12.75">
      <c r="A40">
        <f t="shared" si="1"/>
        <v>36</v>
      </c>
      <c r="B40" s="16">
        <v>39281</v>
      </c>
      <c r="C40" s="79">
        <v>0.4</v>
      </c>
      <c r="D40" s="15"/>
      <c r="E40" s="15"/>
      <c r="F40" s="15">
        <v>12.7</v>
      </c>
    </row>
    <row r="41" spans="1:6" ht="12.75">
      <c r="A41">
        <f t="shared" si="1"/>
        <v>37</v>
      </c>
      <c r="B41" s="75">
        <v>39289</v>
      </c>
      <c r="C41" s="79">
        <v>0.4</v>
      </c>
      <c r="D41" s="15"/>
      <c r="E41" s="15"/>
      <c r="F41" s="15">
        <v>13.1</v>
      </c>
    </row>
    <row r="42" spans="1:6" ht="12.75">
      <c r="A42">
        <f t="shared" si="1"/>
        <v>38</v>
      </c>
      <c r="B42" s="75">
        <v>39295</v>
      </c>
      <c r="C42" s="79">
        <v>0.4</v>
      </c>
      <c r="D42" s="15"/>
      <c r="E42" s="15"/>
      <c r="F42" s="15">
        <v>14.1</v>
      </c>
    </row>
    <row r="43" spans="1:6" ht="12.75">
      <c r="A43">
        <f t="shared" si="1"/>
        <v>39</v>
      </c>
      <c r="B43" s="18">
        <v>39302</v>
      </c>
      <c r="C43" s="79">
        <v>0.4</v>
      </c>
      <c r="D43" s="15"/>
      <c r="E43" s="15"/>
      <c r="F43" s="15">
        <v>15.2</v>
      </c>
    </row>
    <row r="44" spans="1:6" ht="12.75">
      <c r="A44">
        <f t="shared" si="1"/>
        <v>40</v>
      </c>
      <c r="B44" s="18">
        <v>39309</v>
      </c>
      <c r="C44" s="79">
        <v>0.4</v>
      </c>
      <c r="D44" s="15"/>
      <c r="E44" s="15"/>
      <c r="F44" s="15">
        <v>10.8</v>
      </c>
    </row>
    <row r="45" spans="1:6" ht="12.75">
      <c r="A45">
        <f t="shared" si="1"/>
        <v>41</v>
      </c>
      <c r="B45" s="18">
        <v>39316</v>
      </c>
      <c r="C45" s="79">
        <v>0.4</v>
      </c>
      <c r="D45" s="15"/>
      <c r="E45" s="15"/>
      <c r="F45" s="15">
        <v>17.5</v>
      </c>
    </row>
    <row r="46" spans="1:6" ht="12.75">
      <c r="A46">
        <f t="shared" si="1"/>
        <v>42</v>
      </c>
      <c r="B46" s="16">
        <v>39324</v>
      </c>
      <c r="C46" s="15">
        <v>1</v>
      </c>
      <c r="D46" s="15"/>
      <c r="E46" s="15"/>
      <c r="F46" s="15">
        <v>18.3</v>
      </c>
    </row>
    <row r="47" spans="1:6" ht="12.75">
      <c r="A47">
        <f t="shared" si="1"/>
        <v>43</v>
      </c>
      <c r="B47" s="16">
        <v>39330</v>
      </c>
      <c r="C47" s="15">
        <v>2.4</v>
      </c>
      <c r="D47" s="15"/>
      <c r="E47" s="15"/>
      <c r="F47" s="15">
        <v>15.2</v>
      </c>
    </row>
    <row r="48" spans="1:6" ht="12.75">
      <c r="A48">
        <f t="shared" si="1"/>
        <v>44</v>
      </c>
      <c r="B48" s="16">
        <v>39337</v>
      </c>
      <c r="C48" s="15">
        <v>5.1</v>
      </c>
      <c r="D48" s="15"/>
      <c r="E48" s="15"/>
      <c r="F48" s="15">
        <v>17.5</v>
      </c>
    </row>
    <row r="49" spans="1:6" ht="12.75">
      <c r="A49">
        <f t="shared" si="1"/>
        <v>45</v>
      </c>
      <c r="B49" s="16">
        <v>39344</v>
      </c>
      <c r="C49" s="15">
        <v>6.2</v>
      </c>
      <c r="D49" s="15"/>
      <c r="E49" s="15"/>
      <c r="F49" s="15">
        <v>17.2</v>
      </c>
    </row>
    <row r="50" spans="1:6" ht="12.75">
      <c r="A50">
        <f t="shared" si="1"/>
        <v>46</v>
      </c>
      <c r="B50" s="18">
        <v>39351</v>
      </c>
      <c r="C50" s="15">
        <v>9.1</v>
      </c>
      <c r="D50" s="15"/>
      <c r="E50" s="15"/>
      <c r="F50" s="15">
        <v>20</v>
      </c>
    </row>
    <row r="51" spans="1:6" ht="12.75">
      <c r="A51">
        <f t="shared" si="1"/>
        <v>47</v>
      </c>
      <c r="B51" s="18">
        <v>39358</v>
      </c>
      <c r="C51" s="15">
        <v>8.1</v>
      </c>
      <c r="D51" s="15"/>
      <c r="E51" s="15"/>
      <c r="F51" s="15">
        <v>20.2</v>
      </c>
    </row>
    <row r="52" spans="1:6" ht="12.75">
      <c r="A52">
        <f t="shared" si="1"/>
        <v>48</v>
      </c>
      <c r="B52" s="16">
        <v>39365</v>
      </c>
      <c r="C52" s="15">
        <v>8.9</v>
      </c>
      <c r="D52" s="15"/>
      <c r="E52" s="15"/>
      <c r="F52" s="15">
        <v>14.6</v>
      </c>
    </row>
    <row r="53" spans="1:6" ht="12.75">
      <c r="A53">
        <f t="shared" si="1"/>
        <v>49</v>
      </c>
      <c r="B53" s="16">
        <v>39372</v>
      </c>
      <c r="C53" s="15">
        <v>4.6</v>
      </c>
      <c r="D53" s="15">
        <v>2</v>
      </c>
      <c r="E53" s="15">
        <v>4.6</v>
      </c>
      <c r="F53" s="15">
        <v>18.8</v>
      </c>
    </row>
    <row r="54" spans="1:6" ht="13.5" customHeight="1">
      <c r="A54">
        <f t="shared" si="1"/>
        <v>50</v>
      </c>
      <c r="B54" s="16">
        <v>39379</v>
      </c>
      <c r="C54" s="15">
        <v>0.8</v>
      </c>
      <c r="D54" s="15">
        <v>0.4</v>
      </c>
      <c r="E54" s="15">
        <v>1.4</v>
      </c>
      <c r="F54" s="15">
        <v>23</v>
      </c>
    </row>
    <row r="55" spans="1:6" ht="13.5" customHeight="1">
      <c r="A55">
        <f t="shared" si="1"/>
        <v>51</v>
      </c>
      <c r="B55" s="18">
        <v>39386</v>
      </c>
      <c r="C55" s="15">
        <v>0.4</v>
      </c>
      <c r="D55" s="4">
        <v>0.4</v>
      </c>
      <c r="E55" s="4">
        <v>0.4</v>
      </c>
      <c r="F55" s="15">
        <v>20.2</v>
      </c>
    </row>
    <row r="56" spans="1:6" ht="12.75">
      <c r="A56">
        <f t="shared" si="1"/>
        <v>52</v>
      </c>
      <c r="B56" s="18">
        <v>39393</v>
      </c>
      <c r="C56" s="15">
        <v>0.4</v>
      </c>
      <c r="D56" s="15">
        <v>0.4</v>
      </c>
      <c r="E56" s="15">
        <v>0.4</v>
      </c>
      <c r="F56" s="15">
        <v>25.7</v>
      </c>
    </row>
    <row r="57" spans="1:6" ht="12.75">
      <c r="A57">
        <f t="shared" si="1"/>
        <v>53</v>
      </c>
      <c r="B57" s="16">
        <v>39400</v>
      </c>
      <c r="C57" s="15">
        <v>1.3</v>
      </c>
      <c r="D57" s="15">
        <v>0.4</v>
      </c>
      <c r="E57" s="15">
        <v>1.1</v>
      </c>
      <c r="F57" s="15">
        <v>26.1</v>
      </c>
    </row>
    <row r="58" spans="1:6" ht="12.75">
      <c r="A58">
        <f t="shared" si="1"/>
        <v>54</v>
      </c>
      <c r="B58" s="16">
        <v>39406</v>
      </c>
      <c r="C58" s="15">
        <v>2.5</v>
      </c>
      <c r="D58" s="15">
        <v>2.1</v>
      </c>
      <c r="E58" s="15">
        <v>2.3</v>
      </c>
      <c r="F58" s="15">
        <v>19.7</v>
      </c>
    </row>
    <row r="59" spans="1:6" ht="12.75">
      <c r="A59">
        <f t="shared" si="1"/>
        <v>55</v>
      </c>
      <c r="B59" s="16">
        <v>39414</v>
      </c>
      <c r="C59" s="15">
        <v>4.3</v>
      </c>
      <c r="D59" s="15">
        <v>1.3</v>
      </c>
      <c r="E59" s="15">
        <v>4.2</v>
      </c>
      <c r="F59" s="15">
        <v>24.3</v>
      </c>
    </row>
    <row r="60" spans="1:6" ht="12.75">
      <c r="A60">
        <f t="shared" si="1"/>
        <v>56</v>
      </c>
      <c r="B60" s="16">
        <v>39421</v>
      </c>
      <c r="C60" s="15">
        <v>5.7</v>
      </c>
      <c r="D60" s="15">
        <v>1.6</v>
      </c>
      <c r="E60" s="15">
        <v>5.4</v>
      </c>
      <c r="F60" s="15">
        <v>22.4</v>
      </c>
    </row>
    <row r="61" spans="1:6" ht="12.75">
      <c r="A61">
        <f t="shared" si="1"/>
        <v>57</v>
      </c>
      <c r="B61" s="16">
        <v>39428</v>
      </c>
      <c r="C61" s="15">
        <v>7.7</v>
      </c>
      <c r="D61" s="15">
        <v>1.5</v>
      </c>
      <c r="E61" s="15">
        <v>7.4</v>
      </c>
      <c r="F61" s="15">
        <v>15.2</v>
      </c>
    </row>
    <row r="62" spans="1:6" ht="12.75">
      <c r="A62">
        <f t="shared" si="1"/>
        <v>58</v>
      </c>
      <c r="B62" s="18">
        <v>39435</v>
      </c>
      <c r="C62" s="15">
        <v>8.5</v>
      </c>
      <c r="D62" s="15">
        <v>3.9</v>
      </c>
      <c r="E62" s="15">
        <v>8.2</v>
      </c>
      <c r="F62" s="15">
        <v>18.1</v>
      </c>
    </row>
    <row r="63" spans="1:6" ht="12.75">
      <c r="A63">
        <f t="shared" si="1"/>
        <v>59</v>
      </c>
      <c r="B63" s="18">
        <v>39442</v>
      </c>
      <c r="C63" s="15">
        <v>10.6</v>
      </c>
      <c r="D63" s="15">
        <v>6.4</v>
      </c>
      <c r="E63" s="15">
        <v>10.2</v>
      </c>
      <c r="F63" s="15">
        <v>16.2</v>
      </c>
    </row>
    <row r="64" spans="2:6" ht="12.75">
      <c r="B64" s="16"/>
      <c r="C64" s="15"/>
      <c r="D64" s="15"/>
      <c r="E64" s="15"/>
      <c r="F64" s="15"/>
    </row>
    <row r="65" spans="2:6" ht="12.75">
      <c r="B65" s="19"/>
      <c r="F65" s="3"/>
    </row>
    <row r="66" spans="2:6" ht="12.75">
      <c r="B66" s="20" t="s">
        <v>11</v>
      </c>
      <c r="C66" s="21">
        <f>AVERAGE(C5:C64)</f>
        <v>7.51176470588235</v>
      </c>
      <c r="D66" s="21">
        <f>AVERAGE(D5:D64)</f>
        <v>4.107692307692308</v>
      </c>
      <c r="E66" s="21">
        <f>AVERAGE(E5:E64)</f>
        <v>10.261538461538462</v>
      </c>
      <c r="F66" s="21">
        <f>AVERAGE(F5:F64)</f>
        <v>17.500000000000007</v>
      </c>
    </row>
    <row r="67" spans="2:6" ht="12.75">
      <c r="B67" s="20" t="s">
        <v>12</v>
      </c>
      <c r="C67" s="21">
        <f>MAX(C5:C64)</f>
        <v>17.6</v>
      </c>
      <c r="D67" s="21">
        <f>MAX(D5:D64)</f>
        <v>11.7</v>
      </c>
      <c r="E67" s="21">
        <f>MAX(E5:E64)</f>
        <v>30.2</v>
      </c>
      <c r="F67" s="21">
        <f>MAX(F5:F64)</f>
        <v>26.1</v>
      </c>
    </row>
    <row r="68" spans="2:6" ht="12.75">
      <c r="B68" s="20" t="s">
        <v>13</v>
      </c>
      <c r="C68" s="21">
        <f>MIN(C5:C64)</f>
        <v>0.4</v>
      </c>
      <c r="D68" s="21">
        <f>MIN(D5:D64)</f>
        <v>0.4</v>
      </c>
      <c r="E68" s="21">
        <f>MIN(E5:E64)</f>
        <v>0.4</v>
      </c>
      <c r="F68" s="21">
        <f>MIN(F5:F64)</f>
        <v>9.6</v>
      </c>
    </row>
    <row r="70" spans="2:4" ht="12.75">
      <c r="B70" s="2" t="s">
        <v>18</v>
      </c>
      <c r="C70" s="83">
        <f>AVERAGE(C5:C63,NH3_06!B5:B64,NH3_05!B5:B76)</f>
        <v>6.831372549019611</v>
      </c>
      <c r="D70" s="83">
        <f>AVERAGE(D5:D63,NH3_06!C5:C64,NH3_05!C5:C76)</f>
        <v>3.397142857142855</v>
      </c>
    </row>
    <row r="72" spans="2:4" ht="12.75">
      <c r="B72" s="2" t="s">
        <v>24</v>
      </c>
      <c r="C72" s="2">
        <f>AVERAGE(C28:C55,NH3_06!B28:B55,NH3_05!B34:B65)</f>
        <v>3.651898734177214</v>
      </c>
      <c r="D72" s="2">
        <f>AVERAGE(D28:D55,NH3_06!C28:C55,NH3_05!C34:C65)</f>
        <v>1.639393939393939</v>
      </c>
    </row>
    <row r="73" spans="2:4" ht="12.75">
      <c r="B73" s="2" t="s">
        <v>25</v>
      </c>
      <c r="C73" s="87">
        <f>C70*2-3.6519</f>
        <v>10.010845098039223</v>
      </c>
      <c r="D73">
        <f>3.397*2-1.63939</f>
        <v>5.15461</v>
      </c>
    </row>
    <row r="75" ht="12.75">
      <c r="C75" s="83"/>
    </row>
  </sheetData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>
      <pane ySplit="4" topLeftCell="BM55" activePane="bottomLeft" state="frozen"/>
      <selection pane="topLeft" activeCell="D60" sqref="D60:D63"/>
      <selection pane="bottomLeft" activeCell="M55" sqref="M55"/>
    </sheetView>
  </sheetViews>
  <sheetFormatPr defaultColWidth="9.140625" defaultRowHeight="12.75"/>
  <cols>
    <col min="1" max="1" width="12.8515625" style="2" customWidth="1"/>
    <col min="2" max="4" width="9.140625" style="2" customWidth="1"/>
    <col min="5" max="6" width="0" style="2" hidden="1" customWidth="1"/>
    <col min="7" max="7" width="0" style="22" hidden="1" customWidth="1"/>
    <col min="8" max="9" width="0" style="0" hidden="1" customWidth="1"/>
    <col min="14" max="15" width="9.140625" style="92" customWidth="1"/>
  </cols>
  <sheetData>
    <row r="1" spans="1:12" ht="12.75">
      <c r="A1" s="1" t="s">
        <v>14</v>
      </c>
      <c r="H1" s="23"/>
      <c r="I1" s="23"/>
      <c r="J1" s="23"/>
      <c r="K1" s="23"/>
      <c r="L1" s="23"/>
    </row>
    <row r="2" spans="1:13" ht="12.75">
      <c r="A2" s="25"/>
      <c r="B2" s="102" t="s">
        <v>15</v>
      </c>
      <c r="C2" s="102"/>
      <c r="D2" s="102"/>
      <c r="E2" s="102"/>
      <c r="F2" s="102"/>
      <c r="G2" s="100" t="s">
        <v>16</v>
      </c>
      <c r="H2" s="101"/>
      <c r="I2" s="101"/>
      <c r="J2" s="101"/>
      <c r="K2" s="101"/>
      <c r="L2" s="101"/>
      <c r="M2" s="26"/>
    </row>
    <row r="3" spans="1:14" ht="12.75">
      <c r="A3" s="68"/>
      <c r="B3" s="28" t="s">
        <v>3</v>
      </c>
      <c r="C3" s="28"/>
      <c r="D3" s="29"/>
      <c r="E3" s="30"/>
      <c r="F3" s="30"/>
      <c r="G3" s="31" t="s">
        <v>3</v>
      </c>
      <c r="H3" s="32"/>
      <c r="I3" s="32"/>
      <c r="J3" s="33"/>
      <c r="K3" s="33"/>
      <c r="L3" s="33"/>
      <c r="N3" s="93" t="s">
        <v>26</v>
      </c>
    </row>
    <row r="4" spans="1:15" ht="13.5" thickBot="1">
      <c r="A4" s="34" t="s">
        <v>4</v>
      </c>
      <c r="B4" s="35" t="s">
        <v>8</v>
      </c>
      <c r="C4" s="35" t="s">
        <v>5</v>
      </c>
      <c r="D4" s="35" t="s">
        <v>6</v>
      </c>
      <c r="E4" s="35" t="s">
        <v>9</v>
      </c>
      <c r="F4" s="35" t="s">
        <v>10</v>
      </c>
      <c r="G4" s="69" t="s">
        <v>8</v>
      </c>
      <c r="H4" s="37" t="s">
        <v>5</v>
      </c>
      <c r="I4" s="37" t="s">
        <v>17</v>
      </c>
      <c r="J4" s="37" t="s">
        <v>6</v>
      </c>
      <c r="K4" s="35" t="s">
        <v>9</v>
      </c>
      <c r="L4" s="35" t="s">
        <v>10</v>
      </c>
      <c r="N4" s="94" t="s">
        <v>5</v>
      </c>
      <c r="O4" s="95" t="s">
        <v>6</v>
      </c>
    </row>
    <row r="5" spans="1:12" ht="12.75">
      <c r="A5" s="76">
        <v>39085</v>
      </c>
      <c r="B5" s="37"/>
      <c r="C5" s="37"/>
      <c r="D5" s="37"/>
      <c r="E5" s="77"/>
      <c r="F5" s="77"/>
      <c r="G5" s="69">
        <v>6.5</v>
      </c>
      <c r="H5" s="37"/>
      <c r="I5" s="37"/>
      <c r="J5" s="37"/>
      <c r="K5" s="37"/>
      <c r="L5" s="37"/>
    </row>
    <row r="6" spans="1:12" ht="12.75">
      <c r="A6" s="76">
        <v>39092</v>
      </c>
      <c r="B6" s="37"/>
      <c r="C6" s="37"/>
      <c r="D6" s="37"/>
      <c r="E6" s="77"/>
      <c r="F6" s="77"/>
      <c r="G6" s="69">
        <v>6.64</v>
      </c>
      <c r="H6" s="78">
        <v>3.93</v>
      </c>
      <c r="I6" s="37"/>
      <c r="J6" s="37"/>
      <c r="K6" s="37"/>
      <c r="L6" s="37"/>
    </row>
    <row r="7" spans="1:14" ht="12.75">
      <c r="A7" s="18">
        <v>39099</v>
      </c>
      <c r="B7" s="15">
        <v>4.1</v>
      </c>
      <c r="C7" s="38">
        <v>2.79</v>
      </c>
      <c r="D7" s="38"/>
      <c r="E7" s="39"/>
      <c r="F7" s="40"/>
      <c r="G7" s="45">
        <v>8.1</v>
      </c>
      <c r="H7" s="38">
        <v>4.2</v>
      </c>
      <c r="I7" s="38"/>
      <c r="J7" s="38"/>
      <c r="K7" s="43"/>
      <c r="L7" s="38"/>
      <c r="N7" s="92">
        <f>C7/H7</f>
        <v>0.6642857142857143</v>
      </c>
    </row>
    <row r="8" spans="1:12" ht="12.75">
      <c r="A8" s="18">
        <v>39106</v>
      </c>
      <c r="B8" s="15"/>
      <c r="C8" s="38"/>
      <c r="D8" s="38"/>
      <c r="E8" s="39"/>
      <c r="F8" s="40"/>
      <c r="G8" s="44">
        <v>8.97</v>
      </c>
      <c r="H8" s="38">
        <v>4</v>
      </c>
      <c r="I8" s="38"/>
      <c r="J8" s="38"/>
      <c r="K8" s="43"/>
      <c r="L8" s="38"/>
    </row>
    <row r="9" spans="1:12" ht="12.75">
      <c r="A9" s="18">
        <v>39112</v>
      </c>
      <c r="B9" s="15"/>
      <c r="C9" s="38"/>
      <c r="D9" s="38"/>
      <c r="E9" s="39"/>
      <c r="F9" s="40"/>
      <c r="G9" s="44">
        <v>7.26</v>
      </c>
      <c r="H9" s="38">
        <v>4.68</v>
      </c>
      <c r="I9" s="38"/>
      <c r="J9" s="38"/>
      <c r="K9" s="43"/>
      <c r="L9" s="38"/>
    </row>
    <row r="10" spans="1:12" ht="12.75">
      <c r="A10" s="18">
        <v>39120</v>
      </c>
      <c r="B10" s="15"/>
      <c r="C10" s="38"/>
      <c r="D10" s="38"/>
      <c r="E10" s="39"/>
      <c r="F10" s="40"/>
      <c r="G10" s="45">
        <v>7.19</v>
      </c>
      <c r="H10" s="38">
        <v>4.8</v>
      </c>
      <c r="I10" s="38"/>
      <c r="J10" s="38"/>
      <c r="K10" s="43"/>
      <c r="L10" s="38"/>
    </row>
    <row r="11" spans="1:12" ht="12.75">
      <c r="A11" s="18">
        <v>39127</v>
      </c>
      <c r="B11" s="15"/>
      <c r="C11" s="38"/>
      <c r="D11" s="38"/>
      <c r="E11" s="39"/>
      <c r="F11" s="40"/>
      <c r="G11" s="45">
        <v>8.33</v>
      </c>
      <c r="H11" s="38">
        <v>5.06</v>
      </c>
      <c r="I11" s="38">
        <v>4.94</v>
      </c>
      <c r="J11" s="38">
        <v>4.83</v>
      </c>
      <c r="K11" s="43"/>
      <c r="L11" s="38"/>
    </row>
    <row r="12" spans="1:15" ht="12.75">
      <c r="A12" s="18">
        <v>39134</v>
      </c>
      <c r="B12" s="15">
        <v>6.16</v>
      </c>
      <c r="C12" s="38">
        <v>3.68</v>
      </c>
      <c r="D12" s="38">
        <v>3.47</v>
      </c>
      <c r="E12" s="39"/>
      <c r="F12" s="40"/>
      <c r="G12" s="45">
        <v>8.46</v>
      </c>
      <c r="H12" s="38">
        <v>5.26</v>
      </c>
      <c r="I12" s="38">
        <v>5.52</v>
      </c>
      <c r="J12" s="38">
        <v>4.06</v>
      </c>
      <c r="K12" s="43"/>
      <c r="L12" s="38"/>
      <c r="N12" s="92">
        <f>C12/H12</f>
        <v>0.699619771863118</v>
      </c>
      <c r="O12" s="92">
        <f>D12/J12</f>
        <v>0.8546798029556651</v>
      </c>
    </row>
    <row r="13" spans="1:12" ht="12.75">
      <c r="A13" s="18">
        <v>39141</v>
      </c>
      <c r="B13" s="15"/>
      <c r="C13" s="38"/>
      <c r="D13" s="38"/>
      <c r="E13" s="39"/>
      <c r="F13" s="40"/>
      <c r="G13" s="45">
        <v>5.42</v>
      </c>
      <c r="H13" s="38">
        <v>5.24</v>
      </c>
      <c r="I13" s="38">
        <v>5.28</v>
      </c>
      <c r="J13" s="38">
        <v>3.95</v>
      </c>
      <c r="K13" s="43"/>
      <c r="L13" s="38"/>
    </row>
    <row r="14" spans="1:12" ht="12.75">
      <c r="A14" s="18">
        <v>39148</v>
      </c>
      <c r="B14" s="15"/>
      <c r="C14" s="38"/>
      <c r="D14" s="38"/>
      <c r="E14" s="39"/>
      <c r="F14" s="40"/>
      <c r="G14" s="45">
        <v>4.96</v>
      </c>
      <c r="H14" s="38">
        <v>5.36</v>
      </c>
      <c r="I14" s="38">
        <v>5.36</v>
      </c>
      <c r="J14" s="38">
        <v>4.19</v>
      </c>
      <c r="K14" s="43"/>
      <c r="L14" s="38"/>
    </row>
    <row r="15" spans="1:12" ht="12.75">
      <c r="A15" s="18">
        <v>39155</v>
      </c>
      <c r="B15" s="15"/>
      <c r="C15" s="38"/>
      <c r="D15" s="38"/>
      <c r="E15" s="39"/>
      <c r="F15" s="40"/>
      <c r="G15" s="45">
        <v>5.37</v>
      </c>
      <c r="H15" s="38">
        <v>5.37</v>
      </c>
      <c r="I15" s="38">
        <v>5.35</v>
      </c>
      <c r="J15" s="38">
        <v>3.04</v>
      </c>
      <c r="K15" s="43"/>
      <c r="L15" s="38"/>
    </row>
    <row r="16" spans="1:15" ht="12.75">
      <c r="A16" s="18">
        <v>39162</v>
      </c>
      <c r="B16" s="15">
        <v>4.2</v>
      </c>
      <c r="C16" s="38">
        <v>3.92</v>
      </c>
      <c r="D16" s="38">
        <v>0.1</v>
      </c>
      <c r="E16" s="39"/>
      <c r="F16" s="40"/>
      <c r="G16" s="45">
        <v>8.93</v>
      </c>
      <c r="H16" s="38">
        <v>5.22</v>
      </c>
      <c r="I16" s="38">
        <v>5.34</v>
      </c>
      <c r="J16" s="38">
        <v>4.75</v>
      </c>
      <c r="K16" s="43"/>
      <c r="L16" s="38"/>
      <c r="N16" s="92">
        <f>C16/H16</f>
        <v>0.7509578544061303</v>
      </c>
      <c r="O16" s="92">
        <f>D16/J16</f>
        <v>0.021052631578947368</v>
      </c>
    </row>
    <row r="17" spans="1:12" ht="12.75">
      <c r="A17" s="18">
        <v>39169</v>
      </c>
      <c r="B17" s="15"/>
      <c r="C17" s="38"/>
      <c r="D17" s="38"/>
      <c r="E17" s="39"/>
      <c r="F17" s="40"/>
      <c r="G17" s="45">
        <v>5.88</v>
      </c>
      <c r="H17" s="38">
        <v>5.3</v>
      </c>
      <c r="I17" s="38">
        <v>5.3</v>
      </c>
      <c r="J17" s="38">
        <v>4.26</v>
      </c>
      <c r="K17" s="43"/>
      <c r="L17" s="38"/>
    </row>
    <row r="18" spans="1:12" ht="12.75">
      <c r="A18" s="18">
        <v>39176</v>
      </c>
      <c r="B18" s="15"/>
      <c r="C18" s="38"/>
      <c r="D18" s="38"/>
      <c r="E18" s="39"/>
      <c r="F18" s="40"/>
      <c r="G18" s="45">
        <v>7.78</v>
      </c>
      <c r="H18" s="38">
        <v>5.24</v>
      </c>
      <c r="I18" s="38">
        <v>5.24</v>
      </c>
      <c r="J18" s="38">
        <v>2.98</v>
      </c>
      <c r="K18" s="43"/>
      <c r="L18" s="38"/>
    </row>
    <row r="19" spans="1:15" ht="12.75">
      <c r="A19" s="18">
        <v>39183</v>
      </c>
      <c r="B19" s="15">
        <v>12</v>
      </c>
      <c r="C19" s="38">
        <v>3.99</v>
      </c>
      <c r="D19" s="38">
        <v>4.48</v>
      </c>
      <c r="E19" s="39"/>
      <c r="F19" s="40"/>
      <c r="G19" s="45">
        <v>8.71</v>
      </c>
      <c r="H19" s="38">
        <v>5.26</v>
      </c>
      <c r="I19" s="38">
        <v>5.4</v>
      </c>
      <c r="J19" s="38">
        <v>5.04</v>
      </c>
      <c r="K19" s="43"/>
      <c r="L19" s="38"/>
      <c r="N19" s="92">
        <f>C19/H19</f>
        <v>0.758555133079848</v>
      </c>
      <c r="O19" s="92">
        <f>D19/J19</f>
        <v>0.888888888888889</v>
      </c>
    </row>
    <row r="20" spans="1:12" ht="12.75">
      <c r="A20" s="18">
        <v>39190</v>
      </c>
      <c r="B20" s="15"/>
      <c r="C20" s="38"/>
      <c r="D20" s="38"/>
      <c r="E20" s="40"/>
      <c r="F20" s="40"/>
      <c r="G20" s="45">
        <v>9.82</v>
      </c>
      <c r="H20" s="38">
        <v>5.1</v>
      </c>
      <c r="I20" s="38">
        <v>5.34</v>
      </c>
      <c r="J20" s="38">
        <v>4.3</v>
      </c>
      <c r="K20" s="38"/>
      <c r="L20" s="38"/>
    </row>
    <row r="21" spans="1:12" ht="12.75">
      <c r="A21" s="18">
        <v>39197</v>
      </c>
      <c r="B21" s="15"/>
      <c r="C21" s="38"/>
      <c r="D21" s="38"/>
      <c r="E21" s="40"/>
      <c r="F21" s="40"/>
      <c r="G21" s="45">
        <v>4.82</v>
      </c>
      <c r="H21" s="38">
        <v>5.1</v>
      </c>
      <c r="I21" s="38">
        <v>5.52</v>
      </c>
      <c r="J21" s="38">
        <v>4.29</v>
      </c>
      <c r="K21" s="38"/>
      <c r="L21" s="38"/>
    </row>
    <row r="22" spans="1:12" ht="12.75">
      <c r="A22" s="18">
        <v>39204</v>
      </c>
      <c r="B22" s="15"/>
      <c r="C22" s="38"/>
      <c r="D22" s="38"/>
      <c r="E22" s="40"/>
      <c r="F22" s="40"/>
      <c r="G22" s="45">
        <v>94.6</v>
      </c>
      <c r="H22" s="38">
        <v>5.74</v>
      </c>
      <c r="I22" s="38">
        <v>5.8</v>
      </c>
      <c r="J22" s="38">
        <v>5.39</v>
      </c>
      <c r="K22" s="38"/>
      <c r="L22" s="38"/>
    </row>
    <row r="23" spans="1:15" ht="12.75">
      <c r="A23" s="18">
        <v>39211</v>
      </c>
      <c r="B23" s="15">
        <v>47</v>
      </c>
      <c r="C23" s="38">
        <v>3.63</v>
      </c>
      <c r="D23" s="38">
        <v>3.75</v>
      </c>
      <c r="E23" s="40"/>
      <c r="F23" s="40"/>
      <c r="G23" s="45">
        <v>25.5</v>
      </c>
      <c r="H23" s="38">
        <v>5.96</v>
      </c>
      <c r="I23" s="38">
        <v>6</v>
      </c>
      <c r="J23" s="38">
        <v>5.23</v>
      </c>
      <c r="K23" s="38"/>
      <c r="L23" s="38"/>
      <c r="N23" s="92">
        <f>C23/H23</f>
        <v>0.6090604026845637</v>
      </c>
      <c r="O23" s="92">
        <f>D23/J23</f>
        <v>0.7170172084130019</v>
      </c>
    </row>
    <row r="24" spans="1:12" ht="12.75">
      <c r="A24" s="18">
        <v>39218</v>
      </c>
      <c r="B24" s="15"/>
      <c r="C24" s="38"/>
      <c r="D24" s="38"/>
      <c r="E24" s="40"/>
      <c r="F24" s="40"/>
      <c r="G24" s="45">
        <v>5.46</v>
      </c>
      <c r="H24" s="38">
        <v>5.95</v>
      </c>
      <c r="I24" s="38">
        <v>13.3</v>
      </c>
      <c r="J24" s="38">
        <v>3.91</v>
      </c>
      <c r="K24" s="38"/>
      <c r="L24" s="38"/>
    </row>
    <row r="25" spans="1:12" ht="12.75">
      <c r="A25" s="80">
        <v>39225</v>
      </c>
      <c r="B25" s="15"/>
      <c r="C25" s="38"/>
      <c r="D25" s="38"/>
      <c r="E25" s="40"/>
      <c r="F25" s="40"/>
      <c r="G25" s="45">
        <v>4.21</v>
      </c>
      <c r="H25" s="38">
        <v>6.19</v>
      </c>
      <c r="I25" s="38">
        <v>5.54</v>
      </c>
      <c r="J25" s="38">
        <v>4.74</v>
      </c>
      <c r="K25" s="38"/>
      <c r="L25" s="38"/>
    </row>
    <row r="26" spans="1:12" ht="12.75">
      <c r="A26" s="80">
        <v>39232</v>
      </c>
      <c r="B26" s="15"/>
      <c r="C26" s="38"/>
      <c r="D26" s="38"/>
      <c r="E26" s="40"/>
      <c r="F26" s="40"/>
      <c r="G26" s="45">
        <v>7.66</v>
      </c>
      <c r="H26" s="38">
        <v>6.38</v>
      </c>
      <c r="I26" s="38"/>
      <c r="J26" s="38"/>
      <c r="K26" s="38"/>
      <c r="L26" s="38"/>
    </row>
    <row r="27" spans="1:12" ht="12.75">
      <c r="A27" s="80">
        <v>39239</v>
      </c>
      <c r="B27" s="15"/>
      <c r="C27" s="38"/>
      <c r="D27" s="38"/>
      <c r="E27" s="40"/>
      <c r="F27" s="40"/>
      <c r="G27" s="45">
        <v>3.8</v>
      </c>
      <c r="H27" s="38">
        <v>5.77</v>
      </c>
      <c r="I27" s="38"/>
      <c r="J27" s="38"/>
      <c r="K27" s="38"/>
      <c r="L27" s="38"/>
    </row>
    <row r="28" spans="1:14" ht="12.75">
      <c r="A28" s="80">
        <v>39246</v>
      </c>
      <c r="B28" s="15">
        <v>1.91</v>
      </c>
      <c r="C28" s="38">
        <v>4.29</v>
      </c>
      <c r="D28" s="38"/>
      <c r="E28" s="40"/>
      <c r="F28" s="40"/>
      <c r="G28" s="45">
        <v>4.44</v>
      </c>
      <c r="H28" s="38">
        <v>5.71</v>
      </c>
      <c r="I28" s="38"/>
      <c r="J28" s="38"/>
      <c r="K28" s="38"/>
      <c r="L28" s="38"/>
      <c r="N28" s="92">
        <f>C28/H28</f>
        <v>0.7513134851138353</v>
      </c>
    </row>
    <row r="29" spans="1:12" ht="12.75">
      <c r="A29" s="80">
        <v>39253</v>
      </c>
      <c r="B29" s="15"/>
      <c r="C29" s="38"/>
      <c r="D29" s="38"/>
      <c r="E29" s="40"/>
      <c r="F29" s="40"/>
      <c r="G29" s="45">
        <v>5.06</v>
      </c>
      <c r="H29" s="38">
        <v>4.8</v>
      </c>
      <c r="I29" s="38"/>
      <c r="J29" s="38"/>
      <c r="K29" s="38"/>
      <c r="L29" s="38"/>
    </row>
    <row r="30" spans="1:12" ht="12.75">
      <c r="A30" s="80">
        <v>39260</v>
      </c>
      <c r="B30" s="15"/>
      <c r="C30" s="38"/>
      <c r="D30" s="38"/>
      <c r="E30" s="40"/>
      <c r="F30" s="40"/>
      <c r="G30" s="45">
        <v>3.7</v>
      </c>
      <c r="H30" s="38">
        <v>4</v>
      </c>
      <c r="I30" s="38"/>
      <c r="J30" s="38"/>
      <c r="K30" s="38"/>
      <c r="L30" s="38"/>
    </row>
    <row r="31" spans="1:12" ht="12.75">
      <c r="A31" s="80">
        <v>39269</v>
      </c>
      <c r="B31" s="15"/>
      <c r="C31" s="38"/>
      <c r="D31" s="38"/>
      <c r="E31" s="40"/>
      <c r="F31" s="40"/>
      <c r="G31" s="45">
        <v>3.9</v>
      </c>
      <c r="H31" s="38">
        <v>4.4</v>
      </c>
      <c r="I31" s="38"/>
      <c r="J31" s="38"/>
      <c r="K31" s="38"/>
      <c r="L31" s="38"/>
    </row>
    <row r="32" spans="1:12" ht="12.75">
      <c r="A32" s="80">
        <v>39274</v>
      </c>
      <c r="B32" s="15"/>
      <c r="C32" s="38"/>
      <c r="D32" s="38"/>
      <c r="E32" s="40"/>
      <c r="F32" s="40"/>
      <c r="G32" s="45">
        <v>4.1</v>
      </c>
      <c r="H32" s="38">
        <v>4.5</v>
      </c>
      <c r="I32" s="38"/>
      <c r="J32" s="38"/>
      <c r="K32" s="38"/>
      <c r="L32" s="38"/>
    </row>
    <row r="33" spans="1:14" ht="12.75">
      <c r="A33" s="80">
        <v>39281</v>
      </c>
      <c r="B33" s="15">
        <v>2.7</v>
      </c>
      <c r="C33" s="38">
        <v>2.9</v>
      </c>
      <c r="D33" s="38"/>
      <c r="E33" s="40"/>
      <c r="F33" s="40"/>
      <c r="G33" s="45">
        <v>3.9</v>
      </c>
      <c r="H33" s="38">
        <v>4</v>
      </c>
      <c r="I33" s="38"/>
      <c r="J33" s="38"/>
      <c r="K33" s="38"/>
      <c r="L33" s="38"/>
      <c r="N33" s="92">
        <f>C33/H33</f>
        <v>0.725</v>
      </c>
    </row>
    <row r="34" spans="1:12" ht="12.75">
      <c r="A34" s="81">
        <v>39289</v>
      </c>
      <c r="B34" s="15"/>
      <c r="C34" s="38"/>
      <c r="D34" s="38"/>
      <c r="E34" s="40"/>
      <c r="F34" s="40"/>
      <c r="G34" s="45">
        <v>4</v>
      </c>
      <c r="H34" s="38">
        <v>3.8</v>
      </c>
      <c r="I34" s="38"/>
      <c r="J34" s="38"/>
      <c r="K34" s="38"/>
      <c r="L34" s="38"/>
    </row>
    <row r="35" spans="1:12" ht="12.75">
      <c r="A35" s="81">
        <v>39295</v>
      </c>
      <c r="B35" s="15"/>
      <c r="C35" s="38"/>
      <c r="D35" s="38"/>
      <c r="E35" s="40"/>
      <c r="F35" s="40"/>
      <c r="G35" s="45">
        <v>7.2</v>
      </c>
      <c r="H35" s="38">
        <v>3.8</v>
      </c>
      <c r="I35" s="38"/>
      <c r="J35" s="38"/>
      <c r="K35" s="38"/>
      <c r="L35" s="38"/>
    </row>
    <row r="36" spans="1:14" ht="12.75">
      <c r="A36" s="80">
        <v>39302</v>
      </c>
      <c r="B36" s="15">
        <v>2.6</v>
      </c>
      <c r="C36" s="38">
        <v>3.1</v>
      </c>
      <c r="D36" s="38"/>
      <c r="E36" s="40"/>
      <c r="F36" s="40"/>
      <c r="G36" s="45">
        <v>4.2</v>
      </c>
      <c r="H36" s="38">
        <v>3.8</v>
      </c>
      <c r="I36" s="38"/>
      <c r="J36" s="38"/>
      <c r="K36" s="38"/>
      <c r="L36" s="38"/>
      <c r="N36" s="92">
        <f>C36/H36</f>
        <v>0.8157894736842106</v>
      </c>
    </row>
    <row r="37" spans="1:14" ht="12.75">
      <c r="A37" s="80">
        <v>39309</v>
      </c>
      <c r="B37" s="15">
        <v>1.8</v>
      </c>
      <c r="C37" s="38">
        <v>3.3</v>
      </c>
      <c r="D37" s="38"/>
      <c r="E37" s="40"/>
      <c r="F37" s="40"/>
      <c r="G37" s="45">
        <v>2.7</v>
      </c>
      <c r="H37" s="38">
        <v>4</v>
      </c>
      <c r="I37" s="38"/>
      <c r="J37" s="38"/>
      <c r="K37" s="38"/>
      <c r="L37" s="38"/>
      <c r="N37" s="92">
        <f>C37/H37</f>
        <v>0.825</v>
      </c>
    </row>
    <row r="38" spans="1:12" ht="12.75">
      <c r="A38" s="80">
        <v>39316</v>
      </c>
      <c r="B38" s="15"/>
      <c r="C38" s="38"/>
      <c r="D38" s="38"/>
      <c r="E38" s="40"/>
      <c r="F38" s="40"/>
      <c r="G38" s="45">
        <v>5.4</v>
      </c>
      <c r="H38" s="38">
        <v>3.9</v>
      </c>
      <c r="I38" s="38"/>
      <c r="J38" s="38"/>
      <c r="K38" s="38"/>
      <c r="L38" s="38"/>
    </row>
    <row r="39" spans="1:12" ht="12.75">
      <c r="A39" s="80">
        <v>39324</v>
      </c>
      <c r="B39" s="15"/>
      <c r="C39" s="15"/>
      <c r="D39" s="38"/>
      <c r="E39" s="40"/>
      <c r="F39" s="40"/>
      <c r="G39" s="46">
        <v>5.4</v>
      </c>
      <c r="H39" s="15">
        <v>3.5</v>
      </c>
      <c r="I39" s="15"/>
      <c r="J39" s="15"/>
      <c r="K39" s="15"/>
      <c r="L39" s="15"/>
    </row>
    <row r="40" spans="1:12" ht="12.75">
      <c r="A40" s="80">
        <v>39330</v>
      </c>
      <c r="B40" s="28"/>
      <c r="C40" s="28"/>
      <c r="D40" s="49"/>
      <c r="E40" s="50"/>
      <c r="F40" s="50"/>
      <c r="G40" s="46">
        <v>4.1</v>
      </c>
      <c r="H40" s="15">
        <v>3.8</v>
      </c>
      <c r="I40" s="15"/>
      <c r="J40" s="15"/>
      <c r="K40" s="15"/>
      <c r="L40" s="15"/>
    </row>
    <row r="41" spans="1:12" ht="12.75">
      <c r="A41" s="80">
        <v>39337</v>
      </c>
      <c r="B41" s="28"/>
      <c r="C41" s="28"/>
      <c r="D41" s="28"/>
      <c r="E41" s="51"/>
      <c r="F41" s="51"/>
      <c r="G41" s="46">
        <v>5.4</v>
      </c>
      <c r="H41" s="15">
        <v>4.1</v>
      </c>
      <c r="I41" s="15"/>
      <c r="J41" s="15"/>
      <c r="K41" s="15"/>
      <c r="L41" s="15"/>
    </row>
    <row r="42" spans="1:12" ht="12.75">
      <c r="A42" s="80">
        <v>39344</v>
      </c>
      <c r="B42" s="28"/>
      <c r="C42" s="28"/>
      <c r="D42" s="28"/>
      <c r="E42" s="51"/>
      <c r="F42" s="51"/>
      <c r="G42" s="46">
        <v>6.1</v>
      </c>
      <c r="H42" s="15">
        <v>4.3</v>
      </c>
      <c r="I42" s="15"/>
      <c r="J42" s="15"/>
      <c r="K42" s="15"/>
      <c r="L42" s="15"/>
    </row>
    <row r="43" spans="1:14" ht="12.75">
      <c r="A43" s="80">
        <v>39351</v>
      </c>
      <c r="B43" s="28">
        <v>1.74</v>
      </c>
      <c r="C43" s="28">
        <v>4</v>
      </c>
      <c r="D43" s="28"/>
      <c r="E43" s="51"/>
      <c r="F43" s="51"/>
      <c r="G43" s="46">
        <v>5.5</v>
      </c>
      <c r="H43" s="15">
        <v>4.4</v>
      </c>
      <c r="I43" s="15"/>
      <c r="J43" s="15"/>
      <c r="K43" s="15"/>
      <c r="L43" s="15"/>
      <c r="N43" s="92">
        <f>C43/H43</f>
        <v>0.9090909090909091</v>
      </c>
    </row>
    <row r="44" spans="1:14" ht="12.75">
      <c r="A44" s="80">
        <v>39358</v>
      </c>
      <c r="B44" s="28">
        <v>13.6</v>
      </c>
      <c r="C44" s="28">
        <v>3.9</v>
      </c>
      <c r="D44" s="28"/>
      <c r="E44" s="51"/>
      <c r="F44" s="51"/>
      <c r="G44" s="46">
        <v>25.4</v>
      </c>
      <c r="H44" s="15">
        <v>4.9</v>
      </c>
      <c r="I44" s="15"/>
      <c r="J44" s="15"/>
      <c r="K44" s="15"/>
      <c r="L44" s="15"/>
      <c r="N44" s="92">
        <f>C44/H44</f>
        <v>0.7959183673469387</v>
      </c>
    </row>
    <row r="45" spans="1:12" ht="12.75">
      <c r="A45" s="80">
        <v>39365</v>
      </c>
      <c r="B45" s="28"/>
      <c r="C45" s="28"/>
      <c r="D45" s="28"/>
      <c r="E45" s="51"/>
      <c r="F45" s="51"/>
      <c r="G45" s="46">
        <v>4.1</v>
      </c>
      <c r="H45" s="15">
        <v>4.7</v>
      </c>
      <c r="I45" s="15"/>
      <c r="J45" s="15"/>
      <c r="K45" s="15"/>
      <c r="L45" s="15"/>
    </row>
    <row r="46" spans="1:15" ht="12.75">
      <c r="A46" s="18">
        <v>39372</v>
      </c>
      <c r="B46" s="28">
        <v>4.1</v>
      </c>
      <c r="C46" s="28">
        <v>3.5</v>
      </c>
      <c r="D46" s="28">
        <v>7</v>
      </c>
      <c r="E46" s="51"/>
      <c r="F46" s="51"/>
      <c r="G46" s="46">
        <v>4.7</v>
      </c>
      <c r="H46" s="15">
        <v>4.7</v>
      </c>
      <c r="I46" s="15">
        <v>4.6</v>
      </c>
      <c r="J46" s="15">
        <v>7.3</v>
      </c>
      <c r="K46" s="15"/>
      <c r="L46" s="15"/>
      <c r="N46" s="92">
        <f>C46/H46</f>
        <v>0.7446808510638298</v>
      </c>
      <c r="O46" s="92">
        <f>D46/J46</f>
        <v>0.9589041095890412</v>
      </c>
    </row>
    <row r="47" spans="1:12" ht="12.75">
      <c r="A47" s="18">
        <v>39379</v>
      </c>
      <c r="B47" s="28"/>
      <c r="C47" s="28"/>
      <c r="D47" s="28"/>
      <c r="E47" s="51"/>
      <c r="F47" s="51"/>
      <c r="G47" s="46">
        <v>10.4</v>
      </c>
      <c r="H47" s="15">
        <v>4.4</v>
      </c>
      <c r="I47" s="15">
        <v>4.3</v>
      </c>
      <c r="J47" s="15">
        <v>3.7</v>
      </c>
      <c r="K47" s="15"/>
      <c r="L47" s="15"/>
    </row>
    <row r="48" spans="1:12" ht="12.75">
      <c r="A48" s="18">
        <v>39386</v>
      </c>
      <c r="B48" s="15"/>
      <c r="C48" s="15"/>
      <c r="D48" s="15"/>
      <c r="E48" s="52"/>
      <c r="F48" s="52"/>
      <c r="G48" s="46">
        <v>5.8</v>
      </c>
      <c r="H48" s="15">
        <v>4.1</v>
      </c>
      <c r="I48" s="15">
        <v>4.1</v>
      </c>
      <c r="J48" s="15">
        <v>3.8</v>
      </c>
      <c r="K48" s="15"/>
      <c r="L48" s="15"/>
    </row>
    <row r="49" spans="1:12" ht="12.75">
      <c r="A49" s="18">
        <v>39393</v>
      </c>
      <c r="B49" s="15"/>
      <c r="C49" s="15"/>
      <c r="D49" s="15"/>
      <c r="E49" s="52"/>
      <c r="F49" s="52"/>
      <c r="G49" s="46">
        <v>7.2</v>
      </c>
      <c r="H49" s="15">
        <v>4.3</v>
      </c>
      <c r="I49" s="15">
        <v>4.1</v>
      </c>
      <c r="J49" s="15">
        <v>3.4</v>
      </c>
      <c r="K49" s="15"/>
      <c r="L49" s="15"/>
    </row>
    <row r="50" spans="1:15" ht="12.75">
      <c r="A50" s="18">
        <v>39400</v>
      </c>
      <c r="B50" s="15">
        <v>3.9</v>
      </c>
      <c r="C50" s="15"/>
      <c r="D50" s="15">
        <v>3.2</v>
      </c>
      <c r="E50" s="52"/>
      <c r="F50" s="52"/>
      <c r="G50" s="46">
        <v>6.6</v>
      </c>
      <c r="H50" s="15">
        <v>4.2</v>
      </c>
      <c r="I50" s="15">
        <v>4.1</v>
      </c>
      <c r="J50" s="15">
        <v>3.2</v>
      </c>
      <c r="K50" s="15"/>
      <c r="L50" s="15"/>
      <c r="O50" s="92">
        <f>D50/J50</f>
        <v>1</v>
      </c>
    </row>
    <row r="51" spans="1:13" ht="12.75">
      <c r="A51" s="18">
        <v>39406</v>
      </c>
      <c r="B51" s="15"/>
      <c r="C51" s="15"/>
      <c r="D51" s="15"/>
      <c r="E51" s="52"/>
      <c r="F51" s="52"/>
      <c r="G51" s="47">
        <v>6.9</v>
      </c>
      <c r="H51" s="15">
        <v>4.2</v>
      </c>
      <c r="I51" s="15">
        <v>4.2</v>
      </c>
      <c r="J51" s="15">
        <v>3.9</v>
      </c>
      <c r="K51" s="15"/>
      <c r="L51" s="15"/>
      <c r="M51" s="54"/>
    </row>
    <row r="52" spans="1:13" ht="12.75">
      <c r="A52" s="18">
        <v>39414</v>
      </c>
      <c r="B52" s="15">
        <v>3.6</v>
      </c>
      <c r="C52" s="15"/>
      <c r="D52" s="15"/>
      <c r="E52" s="52"/>
      <c r="F52" s="52"/>
      <c r="G52" s="47">
        <v>5.1</v>
      </c>
      <c r="H52" s="15">
        <v>4.3</v>
      </c>
      <c r="I52" s="15">
        <v>4.3</v>
      </c>
      <c r="J52" s="15">
        <v>3.9</v>
      </c>
      <c r="K52" s="15"/>
      <c r="L52" s="15"/>
      <c r="M52" s="54"/>
    </row>
    <row r="53" spans="1:13" ht="12.75">
      <c r="A53" s="18">
        <v>39421</v>
      </c>
      <c r="B53" s="15"/>
      <c r="C53" s="15"/>
      <c r="D53" s="15"/>
      <c r="E53" s="52"/>
      <c r="F53" s="52"/>
      <c r="G53" s="46">
        <v>5.8</v>
      </c>
      <c r="H53" s="15">
        <v>4.4</v>
      </c>
      <c r="I53" s="15">
        <v>4.4</v>
      </c>
      <c r="J53" s="15">
        <v>4.2</v>
      </c>
      <c r="K53" s="15"/>
      <c r="L53" s="15"/>
      <c r="M53" s="54"/>
    </row>
    <row r="54" spans="1:14" ht="12.75">
      <c r="A54" s="18">
        <v>39428</v>
      </c>
      <c r="B54" s="15">
        <v>6.7</v>
      </c>
      <c r="C54" s="15">
        <v>3.9</v>
      </c>
      <c r="D54" s="15"/>
      <c r="E54" s="52">
        <v>4.1</v>
      </c>
      <c r="F54" s="52"/>
      <c r="G54" s="46">
        <v>8.2</v>
      </c>
      <c r="H54" s="15">
        <v>4.5</v>
      </c>
      <c r="I54" s="15">
        <v>4.5</v>
      </c>
      <c r="J54" s="15">
        <v>4.3</v>
      </c>
      <c r="K54" s="15"/>
      <c r="L54" s="15"/>
      <c r="M54" s="54"/>
      <c r="N54" s="92">
        <f>C54/H54</f>
        <v>0.8666666666666667</v>
      </c>
    </row>
    <row r="55" spans="1:13" ht="12.75">
      <c r="A55" s="18">
        <v>39435</v>
      </c>
      <c r="B55" s="15"/>
      <c r="C55" s="15"/>
      <c r="D55" s="15"/>
      <c r="E55" s="52"/>
      <c r="F55" s="52"/>
      <c r="G55" s="46">
        <v>7.5</v>
      </c>
      <c r="H55" s="15">
        <v>4.7</v>
      </c>
      <c r="I55" s="15">
        <v>4.6</v>
      </c>
      <c r="J55" s="15">
        <v>4.4</v>
      </c>
      <c r="K55" s="15"/>
      <c r="L55" s="15"/>
      <c r="M55" s="54"/>
    </row>
    <row r="56" spans="1:12" ht="12.75">
      <c r="A56" s="18">
        <v>39442</v>
      </c>
      <c r="B56" s="15"/>
      <c r="C56" s="15"/>
      <c r="D56" s="15"/>
      <c r="E56" s="52"/>
      <c r="F56" s="52"/>
      <c r="G56" s="46">
        <v>4.9</v>
      </c>
      <c r="H56" s="55">
        <v>5</v>
      </c>
      <c r="I56" s="15">
        <v>5.1</v>
      </c>
      <c r="J56" s="15">
        <v>4.7</v>
      </c>
      <c r="K56" s="15"/>
      <c r="L56" s="15"/>
    </row>
    <row r="57" spans="1:12" ht="12.75">
      <c r="A57" s="18"/>
      <c r="B57" s="15"/>
      <c r="C57" s="15"/>
      <c r="D57" s="15"/>
      <c r="E57" s="52"/>
      <c r="F57" s="52"/>
      <c r="G57" s="46"/>
      <c r="H57" s="55"/>
      <c r="I57" s="15"/>
      <c r="J57" s="15"/>
      <c r="K57" s="15"/>
      <c r="L57" s="17"/>
    </row>
    <row r="58" spans="1:12" ht="12.75">
      <c r="A58" s="48"/>
      <c r="B58" s="96"/>
      <c r="C58" s="96"/>
      <c r="D58" s="96"/>
      <c r="E58" s="96"/>
      <c r="F58" s="96"/>
      <c r="G58" s="97"/>
      <c r="H58" s="98"/>
      <c r="I58" s="98"/>
      <c r="J58" s="98"/>
      <c r="K58" s="62"/>
      <c r="L58" s="63"/>
    </row>
    <row r="59" spans="1:12" ht="12.75">
      <c r="A59" s="18" t="s">
        <v>11</v>
      </c>
      <c r="B59" s="86">
        <f>AVERAGE(B7:B57)</f>
        <v>7.740666666666666</v>
      </c>
      <c r="C59" s="86">
        <f>AVERAGE(C7:C57)</f>
        <v>3.6076923076923078</v>
      </c>
      <c r="D59" s="86">
        <f>AVERAGE(D7:D57)</f>
        <v>3.6666666666666665</v>
      </c>
      <c r="E59" s="86"/>
      <c r="F59" s="99"/>
      <c r="G59" s="47">
        <f>AVERAGE(G5:G57)</f>
        <v>8.501346153846152</v>
      </c>
      <c r="H59" s="47">
        <f>AVERAGE(H5:H57)</f>
        <v>4.712156862745098</v>
      </c>
      <c r="I59" s="47">
        <f>AVERAGE(I5:I57)</f>
        <v>5.2896153846153835</v>
      </c>
      <c r="J59" s="47">
        <f>AVERAGE(J5:J57)</f>
        <v>4.298461538461539</v>
      </c>
      <c r="K59" s="55"/>
      <c r="L59" s="65"/>
    </row>
    <row r="60" spans="1:12" ht="12.75">
      <c r="A60" s="18" t="s">
        <v>12</v>
      </c>
      <c r="B60" s="86">
        <f>MAX(B7:B57)</f>
        <v>47</v>
      </c>
      <c r="C60" s="86">
        <f>MAX(C7:C57)</f>
        <v>4.29</v>
      </c>
      <c r="D60" s="86">
        <f>MAX(D7:D57)</f>
        <v>7</v>
      </c>
      <c r="E60" s="86"/>
      <c r="F60" s="99"/>
      <c r="G60" s="47">
        <f>MAX(G5:G57)</f>
        <v>94.6</v>
      </c>
      <c r="H60" s="47">
        <f>MAX(H5:H57)</f>
        <v>6.38</v>
      </c>
      <c r="I60" s="47">
        <f>MAX(I5:I57)</f>
        <v>13.3</v>
      </c>
      <c r="J60" s="47">
        <f>MAX(J5:J57)</f>
        <v>7.3</v>
      </c>
      <c r="K60" s="55"/>
      <c r="L60" s="65"/>
    </row>
    <row r="61" spans="1:12" ht="12.75">
      <c r="A61" s="18" t="s">
        <v>13</v>
      </c>
      <c r="B61" s="86">
        <f>MIN(B7:B57)</f>
        <v>1.74</v>
      </c>
      <c r="C61" s="86">
        <f>MIN(C7:C57)</f>
        <v>2.79</v>
      </c>
      <c r="D61" s="86">
        <f>MIN(D7:D57)</f>
        <v>0.1</v>
      </c>
      <c r="E61" s="86"/>
      <c r="F61" s="99"/>
      <c r="G61" s="47">
        <f>MIN(G5:G57)</f>
        <v>2.7</v>
      </c>
      <c r="H61" s="47">
        <f>MIN(H5:H57)</f>
        <v>3.5</v>
      </c>
      <c r="I61" s="47">
        <f>MIN(I5:I57)</f>
        <v>4.1</v>
      </c>
      <c r="J61" s="47">
        <f>MIN(J5:J57)</f>
        <v>2.98</v>
      </c>
      <c r="K61" s="55"/>
      <c r="L61" s="65"/>
    </row>
    <row r="62" spans="1:12" ht="12.75">
      <c r="A62" s="70"/>
      <c r="B62" s="62"/>
      <c r="C62" s="56"/>
      <c r="D62" s="56"/>
      <c r="E62" s="56"/>
      <c r="F62" s="56"/>
      <c r="G62" s="61"/>
      <c r="H62" s="56"/>
      <c r="I62" s="56"/>
      <c r="J62" s="56"/>
      <c r="K62" s="56"/>
      <c r="L62" s="56"/>
    </row>
    <row r="63" spans="1:12" ht="12.75">
      <c r="A63" s="70"/>
      <c r="B63" s="62"/>
      <c r="C63" s="56"/>
      <c r="D63" s="56"/>
      <c r="E63" s="56"/>
      <c r="F63" s="56"/>
      <c r="G63" s="61"/>
      <c r="H63" s="56"/>
      <c r="I63" s="56"/>
      <c r="J63" s="56"/>
      <c r="K63" s="56"/>
      <c r="L63" s="56"/>
    </row>
    <row r="64" spans="1:12" ht="12.75">
      <c r="A64" s="70"/>
      <c r="B64" s="62"/>
      <c r="C64" s="56"/>
      <c r="D64" s="56"/>
      <c r="E64" s="56"/>
      <c r="F64" s="56"/>
      <c r="G64" s="61"/>
      <c r="H64" s="56"/>
      <c r="I64" s="56"/>
      <c r="J64" s="56"/>
      <c r="K64" s="56"/>
      <c r="L64" s="56"/>
    </row>
    <row r="65" spans="1:12" ht="12.75">
      <c r="A65" s="70"/>
      <c r="B65" s="62"/>
      <c r="C65" s="56"/>
      <c r="D65" s="56"/>
      <c r="E65" s="56"/>
      <c r="F65" s="56"/>
      <c r="G65" s="61"/>
      <c r="H65" s="56"/>
      <c r="I65" s="56"/>
      <c r="J65" s="56"/>
      <c r="K65" s="56"/>
      <c r="L65" s="56"/>
    </row>
    <row r="66" spans="1:12" ht="12.75">
      <c r="A66" s="70"/>
      <c r="B66" s="56"/>
      <c r="C66" s="56"/>
      <c r="D66" s="56"/>
      <c r="E66" s="56"/>
      <c r="F66" s="56"/>
      <c r="G66" s="61"/>
      <c r="H66" s="56"/>
      <c r="I66" s="56"/>
      <c r="J66" s="56"/>
      <c r="K66" s="56"/>
      <c r="L66" s="56"/>
    </row>
    <row r="67" spans="1:12" ht="12.75">
      <c r="A67" s="56"/>
      <c r="B67" s="56"/>
      <c r="C67" s="56"/>
      <c r="D67" s="56"/>
      <c r="E67" s="56"/>
      <c r="F67" s="56"/>
      <c r="G67" s="61"/>
      <c r="H67" s="62"/>
      <c r="I67" s="62"/>
      <c r="J67" s="62"/>
      <c r="K67" s="62"/>
      <c r="L67" s="62"/>
    </row>
    <row r="68" spans="1:12" ht="12.75">
      <c r="A68" s="4"/>
      <c r="B68" s="4"/>
      <c r="C68" s="4"/>
      <c r="D68" s="4"/>
      <c r="E68" s="4"/>
      <c r="F68" s="4"/>
      <c r="G68" s="61"/>
      <c r="H68" s="67"/>
      <c r="I68" s="67"/>
      <c r="J68" s="67"/>
      <c r="K68" s="67"/>
      <c r="L68" s="67"/>
    </row>
    <row r="69" spans="1:12" ht="12.75">
      <c r="A69" s="4"/>
      <c r="B69" s="4"/>
      <c r="C69" s="4"/>
      <c r="D69" s="4"/>
      <c r="E69" s="4"/>
      <c r="F69" s="4"/>
      <c r="G69" s="61"/>
      <c r="H69" s="67"/>
      <c r="I69" s="67"/>
      <c r="J69" s="67"/>
      <c r="K69" s="67"/>
      <c r="L69" s="67"/>
    </row>
    <row r="70" spans="1:12" ht="12.75">
      <c r="A70" s="4"/>
      <c r="B70" s="4"/>
      <c r="C70" s="4"/>
      <c r="D70" s="4"/>
      <c r="E70" s="4"/>
      <c r="F70" s="4"/>
      <c r="G70" s="61"/>
      <c r="H70" s="67"/>
      <c r="I70" s="67"/>
      <c r="J70" s="67"/>
      <c r="K70" s="67"/>
      <c r="L70" s="67"/>
    </row>
    <row r="71" spans="1:12" ht="12.75">
      <c r="A71" s="4"/>
      <c r="B71" s="4"/>
      <c r="C71" s="4"/>
      <c r="D71" s="4"/>
      <c r="E71" s="4"/>
      <c r="F71" s="4"/>
      <c r="G71" s="61"/>
      <c r="H71" s="67"/>
      <c r="I71" s="67"/>
      <c r="J71" s="67"/>
      <c r="K71" s="67"/>
      <c r="L71" s="67"/>
    </row>
    <row r="72" spans="1:12" ht="12.75">
      <c r="A72" s="4"/>
      <c r="B72" s="4"/>
      <c r="C72" s="4"/>
      <c r="D72" s="4"/>
      <c r="E72" s="4"/>
      <c r="F72" s="4"/>
      <c r="G72" s="61"/>
      <c r="H72" s="67"/>
      <c r="I72" s="67"/>
      <c r="J72" s="67"/>
      <c r="K72" s="67"/>
      <c r="L72" s="67"/>
    </row>
    <row r="73" spans="1:12" ht="12.75">
      <c r="A73" s="4"/>
      <c r="B73" s="4"/>
      <c r="C73" s="4"/>
      <c r="D73" s="4"/>
      <c r="E73" s="4"/>
      <c r="F73" s="4"/>
      <c r="G73" s="61"/>
      <c r="H73" s="67"/>
      <c r="I73" s="67"/>
      <c r="J73" s="67"/>
      <c r="K73" s="67"/>
      <c r="L73" s="67"/>
    </row>
  </sheetData>
  <mergeCells count="2">
    <mergeCell ref="G2:L2"/>
    <mergeCell ref="B2:F2"/>
  </mergeCells>
  <printOptions/>
  <pageMargins left="0.75" right="0.75" top="1" bottom="1" header="0.5" footer="0.5"/>
  <pageSetup fitToHeight="1" fitToWidth="1" horizontalDpi="300" verticalDpi="3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9.57421875" style="0" bestFit="1" customWidth="1"/>
    <col min="2" max="2" width="9.8515625" style="0" bestFit="1" customWidth="1"/>
    <col min="3" max="3" width="11.57421875" style="0" bestFit="1" customWidth="1"/>
    <col min="4" max="4" width="12.00390625" style="0" bestFit="1" customWidth="1"/>
  </cols>
  <sheetData>
    <row r="1" ht="12.75">
      <c r="A1" s="5" t="s">
        <v>28</v>
      </c>
    </row>
    <row r="3" spans="2:4" ht="12.75">
      <c r="B3" t="s">
        <v>20</v>
      </c>
      <c r="C3" t="s">
        <v>23</v>
      </c>
      <c r="D3" t="s">
        <v>21</v>
      </c>
    </row>
    <row r="4" spans="1:4" ht="12.75">
      <c r="A4" t="s">
        <v>19</v>
      </c>
      <c r="B4" s="84">
        <f>AVERAGE(Phosphorus_07!H22:H48,Phosphorus_06!H22:H49,Phosphorus_05!H30:H56)</f>
        <v>4.003481012658227</v>
      </c>
      <c r="C4" s="84">
        <f>AVERAGE(Phosphorus_07!I22:I48,Phosphorus_06!I22:I49,Phosphorus_05!I30:I56)</f>
        <v>4.265</v>
      </c>
      <c r="D4" s="84">
        <f>AVERAGE(Phosphorus_07!J22:J48,Phosphorus_06!J22:J49,Phosphorus_05!J30:J56)</f>
        <v>3.6539393939393943</v>
      </c>
    </row>
    <row r="5" spans="1:4" ht="12.75">
      <c r="A5" t="s">
        <v>22</v>
      </c>
      <c r="B5" s="84">
        <f>AVERAGE(Phosphorus_07!H5:H21,Phosphorus_07!H49:H56,Phosphorus_06!H5:H21,Phosphorus_06!H50:H58,Phosphorus_05!H5:H29,Phosphorus_05!H57:H65)</f>
        <v>4.313287671232876</v>
      </c>
      <c r="C5" s="84">
        <f>AVERAGE(Phosphorus_07!I5:I21,Phosphorus_07!I49:I56,Phosphorus_06!I5:I21,Phosphorus_06!I50:I58,Phosphorus_05!I5:I29,Phosphorus_05!I57:I65)</f>
        <v>4.412105263157896</v>
      </c>
      <c r="D5" s="84">
        <f>AVERAGE(Phosphorus_07!J5:J21,Phosphorus_07!J49:J56,Phosphorus_06!J5:J21,Phosphorus_06!J50:J58,Phosphorus_05!J5:J29,Phosphorus_05!J57:J65)</f>
        <v>3.4581690140845076</v>
      </c>
    </row>
    <row r="9" spans="2:4" ht="12.75">
      <c r="B9" s="84"/>
      <c r="C9" s="84"/>
      <c r="D9" s="84"/>
    </row>
    <row r="10" spans="2:4" ht="12.75">
      <c r="B10" s="84"/>
      <c r="C10" s="84"/>
      <c r="D10" s="8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E22" sqref="E22"/>
    </sheetView>
  </sheetViews>
  <sheetFormatPr defaultColWidth="9.140625" defaultRowHeight="12.75"/>
  <cols>
    <col min="1" max="1" width="12.8515625" style="0" bestFit="1" customWidth="1"/>
    <col min="2" max="2" width="9.8515625" style="0" bestFit="1" customWidth="1"/>
    <col min="3" max="3" width="11.57421875" style="0" bestFit="1" customWidth="1"/>
    <col min="4" max="4" width="12.00390625" style="0" bestFit="1" customWidth="1"/>
  </cols>
  <sheetData>
    <row r="3" spans="2:4" ht="12.75">
      <c r="B3" t="s">
        <v>20</v>
      </c>
      <c r="D3" t="s">
        <v>21</v>
      </c>
    </row>
    <row r="4" spans="1:4" ht="12.75">
      <c r="A4" t="s">
        <v>19</v>
      </c>
      <c r="B4" s="88">
        <f>AVERAGE(Phosphorus_07!C22:C48,Phosphorus_06!C22:C49,Phosphorus_05!C30:C56)</f>
        <v>2.9810526315789474</v>
      </c>
      <c r="C4" s="88"/>
      <c r="D4" s="88">
        <f>AVERAGE(Phosphorus_07!D22:D48,Phosphorus_06!D22:D49,Phosphorus_05!D30:D56)</f>
        <v>4.255</v>
      </c>
    </row>
    <row r="5" spans="1:4" ht="12.75">
      <c r="A5" t="s">
        <v>22</v>
      </c>
      <c r="B5" s="88">
        <f>AVERAGE(Phosphorus_07!C5:C21,Phosphorus_07!C49:C56,Phosphorus_06!C5:C21,Phosphorus_06!C50:C58,Phosphorus_05!C5:C29,Phosphorus_05!C57:C65)</f>
        <v>3.1931578947368426</v>
      </c>
      <c r="C5" s="88"/>
      <c r="D5" s="88">
        <f>AVERAGE(Phosphorus_07!D5:D21,Phosphorus_07!D49:D56,Phosphorus_06!D5:D21,Phosphorus_06!D50:D58,Phosphorus_05!D5:D29,Phosphorus_05!D57:D65)</f>
        <v>2.9935714285714283</v>
      </c>
    </row>
    <row r="9" spans="2:4" ht="12.75">
      <c r="B9" s="88"/>
      <c r="C9" s="88"/>
      <c r="D9" s="88"/>
    </row>
    <row r="10" spans="2:4" ht="12.75">
      <c r="B10" s="88"/>
      <c r="C10" s="88"/>
      <c r="D10" s="8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F8" sqref="F8"/>
    </sheetView>
  </sheetViews>
  <sheetFormatPr defaultColWidth="9.140625" defaultRowHeight="12.75"/>
  <cols>
    <col min="1" max="1" width="12.8515625" style="0" bestFit="1" customWidth="1"/>
    <col min="2" max="2" width="9.8515625" style="0" bestFit="1" customWidth="1"/>
    <col min="3" max="3" width="11.57421875" style="0" bestFit="1" customWidth="1"/>
    <col min="4" max="4" width="12.00390625" style="0" bestFit="1" customWidth="1"/>
  </cols>
  <sheetData>
    <row r="3" spans="2:4" ht="12.75">
      <c r="B3" t="s">
        <v>20</v>
      </c>
      <c r="D3" t="s">
        <v>21</v>
      </c>
    </row>
    <row r="4" spans="1:4" ht="12.75">
      <c r="A4" t="s">
        <v>19</v>
      </c>
      <c r="B4" s="88">
        <f>AVERAGE(Phosphorus_07!N22:N48,Phosphorus_06!N22:N49,Phosphorus_05!N30:N56)</f>
        <v>0.5528178705719953</v>
      </c>
      <c r="C4" s="88"/>
      <c r="D4" s="88">
        <f>AVERAGE(Phosphorus_07!O22:O48,Phosphorus_06!O22:O49,Phosphorus_05!O30:O56)</f>
        <v>0.6150283016529104</v>
      </c>
    </row>
    <row r="5" spans="1:4" ht="12.75">
      <c r="A5" t="s">
        <v>22</v>
      </c>
      <c r="B5" s="88">
        <f>AVERAGE(Phosphorus_07!N5:N21,Phosphorus_07!N49:N56,Phosphorus_06!N5:N21,Phosphorus_06!N50:N58,Phosphorus_05!N5:N29,Phosphorus_05!N57:N65)</f>
        <v>0.7314364014587679</v>
      </c>
      <c r="C5" s="88"/>
      <c r="D5" s="88">
        <f>AVERAGE(Phosphorus_07!O5:O21,Phosphorus_07!O49:O56,Phosphorus_06!O5:O21,Phosphorus_06!O50:O58,Phosphorus_05!O5:O29,Phosphorus_05!O57:O65)</f>
        <v>0.7630125728128014</v>
      </c>
    </row>
    <row r="8" ht="12.75">
      <c r="A8" s="5" t="s">
        <v>27</v>
      </c>
    </row>
    <row r="9" spans="2:4" ht="12.75">
      <c r="B9" t="s">
        <v>20</v>
      </c>
      <c r="D9" t="s">
        <v>21</v>
      </c>
    </row>
    <row r="10" spans="1:4" ht="12.75">
      <c r="A10" t="s">
        <v>19</v>
      </c>
      <c r="B10" s="88">
        <f>B4*'Total P Assumption'!B4</f>
        <v>2.2131958482931364</v>
      </c>
      <c r="C10" s="88"/>
      <c r="D10" s="88">
        <f>D4*'Total P Assumption'!D4</f>
        <v>2.2472761397972105</v>
      </c>
    </row>
    <row r="11" spans="1:4" ht="12.75">
      <c r="A11" t="s">
        <v>22</v>
      </c>
      <c r="B11" s="88">
        <f>B5*'Total P Assumption'!B5</f>
        <v>3.154895612703044</v>
      </c>
      <c r="D11" s="88">
        <f>D5*'Total P Assumption'!D5</f>
        <v>2.638626436658129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Logancity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XPSP2</dc:creator>
  <cp:keywords/>
  <dc:description/>
  <cp:lastModifiedBy>egaddis</cp:lastModifiedBy>
  <dcterms:created xsi:type="dcterms:W3CDTF">2008-01-14T22:40:55Z</dcterms:created>
  <dcterms:modified xsi:type="dcterms:W3CDTF">2009-08-23T21:11:29Z</dcterms:modified>
  <cp:category/>
  <cp:version/>
  <cp:contentType/>
  <cp:contentStatus/>
</cp:coreProperties>
</file>